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8_{437D8B83-6857-43CA-9658-21E7D9BB76C6}" xr6:coauthVersionLast="36" xr6:coauthVersionMax="36" xr10:uidLastSave="{00000000-0000-0000-0000-000000000000}"/>
  <bookViews>
    <workbookView xWindow="-105" yWindow="-105" windowWidth="23250" windowHeight="12450" activeTab="1" xr2:uid="{98668DF4-F0EF-4E33-8CF6-72A2311BAE44}"/>
  </bookViews>
  <sheets>
    <sheet name="1-2 неделя" sheetId="1" r:id="rId1"/>
    <sheet name="3-4 неделя" sheetId="2" r:id="rId2"/>
  </sheets>
  <calcPr calcId="191029" refMode="R1C1"/>
</workbook>
</file>

<file path=xl/calcChain.xml><?xml version="1.0" encoding="utf-8"?>
<calcChain xmlns="http://schemas.openxmlformats.org/spreadsheetml/2006/main">
  <c r="H120" i="2" l="1"/>
  <c r="F25" i="2"/>
  <c r="G25" i="2"/>
  <c r="H25" i="2"/>
  <c r="I25" i="2"/>
  <c r="J25" i="2"/>
  <c r="I10" i="2"/>
  <c r="B150" i="2"/>
  <c r="A150" i="2"/>
  <c r="L149" i="2"/>
  <c r="J149" i="2"/>
  <c r="I149" i="2"/>
  <c r="H149" i="2"/>
  <c r="G149" i="2"/>
  <c r="F149" i="2"/>
  <c r="B142" i="2"/>
  <c r="L141" i="2"/>
  <c r="J141" i="2"/>
  <c r="I141" i="2"/>
  <c r="H141" i="2"/>
  <c r="G141" i="2"/>
  <c r="F140" i="2"/>
  <c r="F141" i="2" s="1"/>
  <c r="B136" i="2"/>
  <c r="A136" i="2"/>
  <c r="L135" i="2"/>
  <c r="J135" i="2"/>
  <c r="I135" i="2"/>
  <c r="H135" i="2"/>
  <c r="G135" i="2"/>
  <c r="F135" i="2"/>
  <c r="B128" i="2"/>
  <c r="L127" i="2"/>
  <c r="J127" i="2"/>
  <c r="I127" i="2"/>
  <c r="H127" i="2"/>
  <c r="G127" i="2"/>
  <c r="G136" i="2" s="1"/>
  <c r="F127" i="2"/>
  <c r="B121" i="2"/>
  <c r="A121" i="2"/>
  <c r="L120" i="2"/>
  <c r="J120" i="2"/>
  <c r="I120" i="2"/>
  <c r="G120" i="2"/>
  <c r="F120" i="2"/>
  <c r="B113" i="2"/>
  <c r="L112" i="2"/>
  <c r="J112" i="2"/>
  <c r="I112" i="2"/>
  <c r="H112" i="2"/>
  <c r="G112" i="2"/>
  <c r="F112" i="2"/>
  <c r="B107" i="2"/>
  <c r="A107" i="2"/>
  <c r="L106" i="2"/>
  <c r="J106" i="2"/>
  <c r="I106" i="2"/>
  <c r="H106" i="2"/>
  <c r="G106" i="2"/>
  <c r="F106" i="2"/>
  <c r="B99" i="2"/>
  <c r="L98" i="2"/>
  <c r="J98" i="2"/>
  <c r="I98" i="2"/>
  <c r="H98" i="2"/>
  <c r="G98" i="2"/>
  <c r="F98" i="2"/>
  <c r="B93" i="2"/>
  <c r="A93" i="2"/>
  <c r="L92" i="2"/>
  <c r="J92" i="2"/>
  <c r="I92" i="2"/>
  <c r="H92" i="2"/>
  <c r="G92" i="2"/>
  <c r="F92" i="2"/>
  <c r="B85" i="2"/>
  <c r="L84" i="2"/>
  <c r="J84" i="2"/>
  <c r="I84" i="2"/>
  <c r="H84" i="2"/>
  <c r="G84" i="2"/>
  <c r="F84" i="2"/>
  <c r="B78" i="2"/>
  <c r="A78" i="2"/>
  <c r="L77" i="2"/>
  <c r="J77" i="2"/>
  <c r="I77" i="2"/>
  <c r="H77" i="2"/>
  <c r="G77" i="2"/>
  <c r="F77" i="2"/>
  <c r="B70" i="2"/>
  <c r="L69" i="2"/>
  <c r="J69" i="2"/>
  <c r="I69" i="2"/>
  <c r="H69" i="2"/>
  <c r="G69" i="2"/>
  <c r="F68" i="2"/>
  <c r="F69" i="2" s="1"/>
  <c r="B63" i="2"/>
  <c r="A63" i="2"/>
  <c r="L62" i="2"/>
  <c r="J62" i="2"/>
  <c r="I62" i="2"/>
  <c r="H62" i="2"/>
  <c r="G62" i="2"/>
  <c r="F62" i="2"/>
  <c r="B55" i="2"/>
  <c r="L54" i="2"/>
  <c r="J54" i="2"/>
  <c r="I54" i="2"/>
  <c r="H54" i="2"/>
  <c r="G54" i="2"/>
  <c r="F54" i="2"/>
  <c r="B48" i="2"/>
  <c r="A48" i="2"/>
  <c r="L47" i="2"/>
  <c r="J47" i="2"/>
  <c r="I47" i="2"/>
  <c r="H47" i="2"/>
  <c r="G47" i="2"/>
  <c r="F47" i="2"/>
  <c r="F48" i="2" s="1"/>
  <c r="B40" i="2"/>
  <c r="L39" i="2"/>
  <c r="J39" i="2"/>
  <c r="I39" i="2"/>
  <c r="H39" i="2"/>
  <c r="G39" i="2"/>
  <c r="F39" i="2"/>
  <c r="B34" i="2"/>
  <c r="A34" i="2"/>
  <c r="L33" i="2"/>
  <c r="J33" i="2"/>
  <c r="I33" i="2"/>
  <c r="H33" i="2"/>
  <c r="G33" i="2"/>
  <c r="F33" i="2"/>
  <c r="B26" i="2"/>
  <c r="L25" i="2"/>
  <c r="B19" i="2"/>
  <c r="A19" i="2"/>
  <c r="L18" i="2"/>
  <c r="J18" i="2"/>
  <c r="I18" i="2"/>
  <c r="H18" i="2"/>
  <c r="G18" i="2"/>
  <c r="F18" i="2"/>
  <c r="B11" i="2"/>
  <c r="L10" i="2"/>
  <c r="J10" i="2"/>
  <c r="H10" i="2"/>
  <c r="G10" i="2"/>
  <c r="F10" i="2"/>
  <c r="F144" i="1"/>
  <c r="F136" i="1"/>
  <c r="F145" i="1" s="1"/>
  <c r="F130" i="1"/>
  <c r="F122" i="1"/>
  <c r="F116" i="1"/>
  <c r="I108" i="1"/>
  <c r="F108" i="1"/>
  <c r="F117" i="1" s="1"/>
  <c r="F102" i="1"/>
  <c r="F103" i="1" s="1"/>
  <c r="J95" i="1"/>
  <c r="I95" i="1"/>
  <c r="H95" i="1"/>
  <c r="G95" i="1"/>
  <c r="F95" i="1"/>
  <c r="F89" i="1"/>
  <c r="F81" i="1"/>
  <c r="F90" i="1" s="1"/>
  <c r="F75" i="1"/>
  <c r="F67" i="1"/>
  <c r="F61" i="1"/>
  <c r="F62" i="1" s="1"/>
  <c r="F53" i="1"/>
  <c r="F46" i="1"/>
  <c r="F39" i="1"/>
  <c r="F32" i="1"/>
  <c r="F24" i="1"/>
  <c r="F33" i="1" s="1"/>
  <c r="F18" i="1"/>
  <c r="F19" i="1" s="1"/>
  <c r="G136" i="1"/>
  <c r="H136" i="1"/>
  <c r="I136" i="1"/>
  <c r="J136" i="1"/>
  <c r="G18" i="1"/>
  <c r="B145" i="1"/>
  <c r="A145" i="1"/>
  <c r="L144" i="1"/>
  <c r="J144" i="1"/>
  <c r="I144" i="1"/>
  <c r="H144" i="1"/>
  <c r="G144" i="1"/>
  <c r="L136" i="1"/>
  <c r="B131" i="1"/>
  <c r="A131" i="1"/>
  <c r="L130" i="1"/>
  <c r="J130" i="1"/>
  <c r="I130" i="1"/>
  <c r="H130" i="1"/>
  <c r="G130" i="1"/>
  <c r="L122" i="1"/>
  <c r="J122" i="1"/>
  <c r="I122" i="1"/>
  <c r="H122" i="1"/>
  <c r="G122" i="1"/>
  <c r="B117" i="1"/>
  <c r="A117" i="1"/>
  <c r="L116" i="1"/>
  <c r="J116" i="1"/>
  <c r="I116" i="1"/>
  <c r="H116" i="1"/>
  <c r="G116" i="1"/>
  <c r="L108" i="1"/>
  <c r="J108" i="1"/>
  <c r="H108" i="1"/>
  <c r="G108" i="1"/>
  <c r="B103" i="1"/>
  <c r="A103" i="1"/>
  <c r="L102" i="1"/>
  <c r="J102" i="1"/>
  <c r="I102" i="1"/>
  <c r="H102" i="1"/>
  <c r="G102" i="1"/>
  <c r="L95" i="1"/>
  <c r="B90" i="1"/>
  <c r="A90" i="1"/>
  <c r="J89" i="1"/>
  <c r="I89" i="1"/>
  <c r="H89" i="1"/>
  <c r="G89" i="1"/>
  <c r="J81" i="1"/>
  <c r="I81" i="1"/>
  <c r="H81" i="1"/>
  <c r="G81" i="1"/>
  <c r="B76" i="1"/>
  <c r="A76" i="1"/>
  <c r="L75" i="1"/>
  <c r="J75" i="1"/>
  <c r="I75" i="1"/>
  <c r="H75" i="1"/>
  <c r="G75" i="1"/>
  <c r="L67" i="1"/>
  <c r="B62" i="1"/>
  <c r="A62" i="1"/>
  <c r="L61" i="1"/>
  <c r="J61" i="1"/>
  <c r="I61" i="1"/>
  <c r="H61" i="1"/>
  <c r="G61" i="1"/>
  <c r="L53" i="1"/>
  <c r="J53" i="1"/>
  <c r="I53" i="1"/>
  <c r="H53" i="1"/>
  <c r="G53" i="1"/>
  <c r="B47" i="1"/>
  <c r="A47" i="1"/>
  <c r="L46" i="1"/>
  <c r="J46" i="1"/>
  <c r="I46" i="1"/>
  <c r="H46" i="1"/>
  <c r="G46" i="1"/>
  <c r="L39" i="1"/>
  <c r="J39" i="1"/>
  <c r="I39" i="1"/>
  <c r="H39" i="1"/>
  <c r="G39" i="1"/>
  <c r="B33" i="1"/>
  <c r="A33" i="1"/>
  <c r="L32" i="1"/>
  <c r="J32" i="1"/>
  <c r="I32" i="1"/>
  <c r="H32" i="1"/>
  <c r="G32" i="1"/>
  <c r="L24" i="1"/>
  <c r="J24" i="1"/>
  <c r="I24" i="1"/>
  <c r="H24" i="1"/>
  <c r="G24" i="1"/>
  <c r="L18" i="1"/>
  <c r="J18" i="1"/>
  <c r="I18" i="1"/>
  <c r="H18" i="1"/>
  <c r="G10" i="1"/>
  <c r="L10" i="1"/>
  <c r="J10" i="1"/>
  <c r="I10" i="1"/>
  <c r="H10" i="1"/>
  <c r="B19" i="1"/>
  <c r="A19" i="1"/>
  <c r="J19" i="1" l="1"/>
  <c r="F47" i="1"/>
  <c r="F150" i="2"/>
  <c r="L136" i="2"/>
  <c r="J136" i="2"/>
  <c r="I136" i="2"/>
  <c r="J121" i="2"/>
  <c r="G121" i="2"/>
  <c r="F19" i="2"/>
  <c r="H150" i="2"/>
  <c r="F136" i="2"/>
  <c r="F121" i="2"/>
  <c r="H121" i="2"/>
  <c r="I121" i="2"/>
  <c r="L107" i="2"/>
  <c r="F107" i="2"/>
  <c r="G107" i="2"/>
  <c r="H107" i="2"/>
  <c r="J107" i="2"/>
  <c r="I107" i="2"/>
  <c r="H93" i="2"/>
  <c r="L78" i="2"/>
  <c r="J78" i="2"/>
  <c r="F78" i="2"/>
  <c r="G78" i="2"/>
  <c r="L63" i="2"/>
  <c r="I63" i="2"/>
  <c r="H63" i="2"/>
  <c r="J63" i="2"/>
  <c r="F63" i="2"/>
  <c r="I48" i="2"/>
  <c r="G48" i="2"/>
  <c r="L34" i="2"/>
  <c r="H48" i="2"/>
  <c r="I78" i="2"/>
  <c r="I93" i="2"/>
  <c r="G150" i="2"/>
  <c r="J48" i="2"/>
  <c r="F93" i="2"/>
  <c r="L93" i="2"/>
  <c r="I150" i="2"/>
  <c r="L48" i="2"/>
  <c r="G93" i="2"/>
  <c r="H136" i="2"/>
  <c r="J150" i="2"/>
  <c r="G63" i="2"/>
  <c r="L121" i="2"/>
  <c r="L150" i="2"/>
  <c r="I34" i="2"/>
  <c r="H78" i="2"/>
  <c r="J93" i="2"/>
  <c r="H34" i="2"/>
  <c r="G34" i="2"/>
  <c r="F34" i="2"/>
  <c r="J34" i="2"/>
  <c r="L19" i="2"/>
  <c r="H19" i="2"/>
  <c r="J19" i="2"/>
  <c r="I19" i="2"/>
  <c r="G19" i="2"/>
  <c r="F131" i="1"/>
  <c r="F76" i="1"/>
  <c r="L33" i="1"/>
  <c r="L62" i="1"/>
  <c r="L117" i="1"/>
  <c r="L103" i="1"/>
  <c r="I19" i="1"/>
  <c r="L76" i="1"/>
  <c r="G76" i="1"/>
  <c r="L47" i="1"/>
  <c r="H76" i="1"/>
  <c r="I131" i="1"/>
  <c r="L19" i="1"/>
  <c r="J117" i="1"/>
  <c r="L131" i="1"/>
  <c r="L145" i="1"/>
  <c r="J145" i="1"/>
  <c r="H103" i="1"/>
  <c r="I103" i="1"/>
  <c r="G90" i="1"/>
  <c r="H117" i="1"/>
  <c r="J131" i="1"/>
  <c r="G47" i="1"/>
  <c r="H47" i="1"/>
  <c r="G103" i="1"/>
  <c r="I117" i="1"/>
  <c r="I145" i="1"/>
  <c r="H145" i="1"/>
  <c r="G145" i="1"/>
  <c r="H131" i="1"/>
  <c r="G131" i="1"/>
  <c r="G117" i="1"/>
  <c r="J103" i="1"/>
  <c r="I90" i="1"/>
  <c r="H90" i="1"/>
  <c r="J90" i="1"/>
  <c r="I76" i="1"/>
  <c r="J76" i="1"/>
  <c r="I62" i="1"/>
  <c r="H62" i="1"/>
  <c r="G62" i="1"/>
  <c r="J62" i="1"/>
  <c r="I47" i="1"/>
  <c r="J47" i="1"/>
  <c r="I33" i="1"/>
  <c r="H33" i="1"/>
  <c r="G33" i="1"/>
  <c r="J33" i="1"/>
  <c r="H19" i="1"/>
  <c r="G19" i="1"/>
  <c r="G151" i="2" l="1"/>
  <c r="J151" i="2"/>
  <c r="I151" i="2"/>
  <c r="H151" i="2"/>
</calcChain>
</file>

<file path=xl/sharedStrings.xml><?xml version="1.0" encoding="utf-8"?>
<sst xmlns="http://schemas.openxmlformats.org/spreadsheetml/2006/main" count="810" uniqueCount="231">
  <si>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</si>
  <si>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</si>
  <si>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</si>
  <si>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</si>
  <si>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</si>
  <si>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</si>
  <si>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</si>
  <si>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</si>
  <si>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</si>
  <si>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</si>
  <si>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</si>
  <si>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</si>
  <si>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</si>
  <si>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</si>
  <si>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</si>
  <si>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</si>
  <si>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</si>
  <si>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</si>
  <si>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</si>
  <si>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</si>
  <si>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</si>
  <si>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</si>
  <si>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</si>
  <si>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</si>
  <si>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</si>
  <si>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</si>
  <si>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</si>
  <si>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</si>
  <si>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</si>
  <si>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</si>
  <si>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</si>
  <si>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</si>
  <si>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</si>
  <si>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</si>
  <si>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Фрукты</t>
  </si>
  <si>
    <t xml:space="preserve">Суп картофельный с бобовыми и гренками </t>
  </si>
  <si>
    <t>Хлеб пшеничный</t>
  </si>
  <si>
    <t>Хлеб ржаной</t>
  </si>
  <si>
    <t>Запеканка из творога со сгущенкой</t>
  </si>
  <si>
    <t xml:space="preserve">Чай с сахаром </t>
  </si>
  <si>
    <t xml:space="preserve">Икра кабачковая </t>
  </si>
  <si>
    <t>Кофейный напиток с молоком</t>
  </si>
  <si>
    <t>Яйцо отварное</t>
  </si>
  <si>
    <t xml:space="preserve">Омлет натуральный </t>
  </si>
  <si>
    <t>Печенье</t>
  </si>
  <si>
    <t xml:space="preserve">Суп картофельный с макаронными изделиями </t>
  </si>
  <si>
    <t>Рис с овощами</t>
  </si>
  <si>
    <t xml:space="preserve">Компот из смеси сухофруктов </t>
  </si>
  <si>
    <t>Бутерброд с сыром</t>
  </si>
  <si>
    <t>Шарлотка</t>
  </si>
  <si>
    <t>Салат из отварной свеклы с растительным маслом</t>
  </si>
  <si>
    <t>Напиток из шиповника</t>
  </si>
  <si>
    <t>Суп-лапша на курином бульоне</t>
  </si>
  <si>
    <t>Суп овощной с мясными фрикадельками со сметаной</t>
  </si>
  <si>
    <t>Минтай, запеченный в сухарях Панко</t>
  </si>
  <si>
    <t xml:space="preserve">Пюре картофельное </t>
  </si>
  <si>
    <t>Горошек зеленый</t>
  </si>
  <si>
    <t>Гуляш из мяса курицы</t>
  </si>
  <si>
    <t xml:space="preserve">Салат из квашеной капусты </t>
  </si>
  <si>
    <t xml:space="preserve">Рулет с луком и яйцом </t>
  </si>
  <si>
    <t>ГБОУ СО "Екатеринбургская школа №4"</t>
  </si>
  <si>
    <t>194/2024</t>
  </si>
  <si>
    <t>Какао с молоком Витошка</t>
  </si>
  <si>
    <t>ТТК</t>
  </si>
  <si>
    <t>Салат овощной с растительным маслом</t>
  </si>
  <si>
    <t>65/2024</t>
  </si>
  <si>
    <t>110/2024</t>
  </si>
  <si>
    <t>227/2024</t>
  </si>
  <si>
    <t>320/2024</t>
  </si>
  <si>
    <t>* - Источник рецептуры: Методические рекомендации по питанию детей в организованных коллективах. Часть  III Сборник технологических карт. – Екатеринбург: ФБУН ЕМНЦ ПОЗРПП Роспотребнадзора, ФГБОУ ВО УрГЭУ, ФБУЗ ЦГиЭ в Свердловской области 2018.</t>
  </si>
  <si>
    <t>ТК 16/1*</t>
  </si>
  <si>
    <t>239/2024</t>
  </si>
  <si>
    <t>300/2024</t>
  </si>
  <si>
    <t xml:space="preserve">Батон витаминизированный </t>
  </si>
  <si>
    <t>пром.</t>
  </si>
  <si>
    <t xml:space="preserve">Макаронные изделия отварные со сливочным маслом </t>
  </si>
  <si>
    <t>Тефтели мясные</t>
  </si>
  <si>
    <t>Напиток из свежих плодов</t>
  </si>
  <si>
    <t>Щи из свежей капусты со сметаной</t>
  </si>
  <si>
    <t>Биточки мясные с молочным соусом</t>
  </si>
  <si>
    <t>Каша гречневая рассыпчатая с маслом сливочным</t>
  </si>
  <si>
    <t>Кисель Витошка</t>
  </si>
  <si>
    <t>49/2024</t>
  </si>
  <si>
    <t>55/2024</t>
  </si>
  <si>
    <t>ТК 17/8*</t>
  </si>
  <si>
    <t>183/2024</t>
  </si>
  <si>
    <t>ТК 32/10*</t>
  </si>
  <si>
    <t>ТК 3/13*</t>
  </si>
  <si>
    <t>191/2024</t>
  </si>
  <si>
    <t xml:space="preserve">Жаркое по-домашнему со свининой </t>
  </si>
  <si>
    <t>Борщ со свежей капустой и сметаной</t>
  </si>
  <si>
    <t>Напиток Витошка</t>
  </si>
  <si>
    <t>14/2024</t>
  </si>
  <si>
    <t>58/2024</t>
  </si>
  <si>
    <t>101/2024</t>
  </si>
  <si>
    <t xml:space="preserve">ТТК </t>
  </si>
  <si>
    <t>234/2024</t>
  </si>
  <si>
    <t>Котлеты из рыбы</t>
  </si>
  <si>
    <t>ТК 6/1*</t>
  </si>
  <si>
    <t>61/2024</t>
  </si>
  <si>
    <t>ТК 12/7*</t>
  </si>
  <si>
    <t>8.3/2024</t>
  </si>
  <si>
    <t>310/2024</t>
  </si>
  <si>
    <t>Суп-крем из разных овощей с гренками</t>
  </si>
  <si>
    <t>208/2024</t>
  </si>
  <si>
    <t>ТК '24/12*</t>
  </si>
  <si>
    <t>ТК 2/13*</t>
  </si>
  <si>
    <t>71/2024</t>
  </si>
  <si>
    <t>ТК 32/1*</t>
  </si>
  <si>
    <t>ТК 37/10*</t>
  </si>
  <si>
    <t>Котлеты из мяса кур</t>
  </si>
  <si>
    <t>ТК 5/1*</t>
  </si>
  <si>
    <t>ТК 5/9*</t>
  </si>
  <si>
    <t>ТК 22/2*</t>
  </si>
  <si>
    <t>ТК 4/8*</t>
  </si>
  <si>
    <t>ТК 2/4*</t>
  </si>
  <si>
    <t>1/2024</t>
  </si>
  <si>
    <t>ТК 6/4*</t>
  </si>
  <si>
    <t>ТК 21/2*</t>
  </si>
  <si>
    <t>ТК 9*</t>
  </si>
  <si>
    <t>146/2024</t>
  </si>
  <si>
    <t>ТК1/1*</t>
  </si>
  <si>
    <t>Напиток  Витошка</t>
  </si>
  <si>
    <t>ТК 12/8*</t>
  </si>
  <si>
    <t>209/2024</t>
  </si>
  <si>
    <t>Картофель отварной с маслом сливочным</t>
  </si>
  <si>
    <t>11/2024</t>
  </si>
  <si>
    <t>56/2024</t>
  </si>
  <si>
    <t>123/2024</t>
  </si>
  <si>
    <t>144/2024</t>
  </si>
  <si>
    <t>40</t>
  </si>
  <si>
    <t xml:space="preserve">Котлета мясная </t>
  </si>
  <si>
    <t>Капуста тушенная</t>
  </si>
  <si>
    <t>ТК 11/3*</t>
  </si>
  <si>
    <t>ТК 16/8*</t>
  </si>
  <si>
    <t xml:space="preserve">Горячий бутерброд с сыром </t>
  </si>
  <si>
    <t>Школы 5-10 классы</t>
  </si>
  <si>
    <t>ГБОУ СО "Екатеринбургская школа № 4"</t>
  </si>
  <si>
    <t>ИП Токарева Е.Г.</t>
  </si>
  <si>
    <t>Токарева Е.Г.</t>
  </si>
  <si>
    <t>08</t>
  </si>
  <si>
    <t>день</t>
  </si>
  <si>
    <t>месяц</t>
  </si>
  <si>
    <t>год</t>
  </si>
  <si>
    <t>Каша молочная вязкая со сливочным маслом</t>
  </si>
  <si>
    <t>Кондитерское изделие- печенье</t>
  </si>
  <si>
    <t>Икра морковная</t>
  </si>
  <si>
    <t>46/2024</t>
  </si>
  <si>
    <t xml:space="preserve">Уха рыбацкая </t>
  </si>
  <si>
    <t>72/2024</t>
  </si>
  <si>
    <t>107/2024</t>
  </si>
  <si>
    <t>Картофельное пюре</t>
  </si>
  <si>
    <t>Компот из свежих плодов/ягод</t>
  </si>
  <si>
    <t>311/2024</t>
  </si>
  <si>
    <t>Фрукт</t>
  </si>
  <si>
    <t>Салат овощной с растит.маслом</t>
  </si>
  <si>
    <t>21/2024</t>
  </si>
  <si>
    <t>Борщ с квашенной капустой со сметаной</t>
  </si>
  <si>
    <t>59/2024</t>
  </si>
  <si>
    <t>3,42</t>
  </si>
  <si>
    <t xml:space="preserve">Каша молочная вязкая со сливочным маслом </t>
  </si>
  <si>
    <t>210/2024</t>
  </si>
  <si>
    <t xml:space="preserve">Фрукт </t>
  </si>
  <si>
    <t>17/2024</t>
  </si>
  <si>
    <t>Печень тушеная в сметанном соусе</t>
  </si>
  <si>
    <t>5.1/2024</t>
  </si>
  <si>
    <t>Компот из кураги</t>
  </si>
  <si>
    <t>ТК 10/10*</t>
  </si>
  <si>
    <t>Масло сливочное порционно</t>
  </si>
  <si>
    <t>Чай с сахаром и лимоном</t>
  </si>
  <si>
    <t>302/2024</t>
  </si>
  <si>
    <t>Кондитерское изделие /печенье, вафли, пряник/</t>
  </si>
  <si>
    <t>Свекольник на курином бульоне со сметаной</t>
  </si>
  <si>
    <t>70/2024</t>
  </si>
  <si>
    <t>Котлета рыбная ЛАДА</t>
  </si>
  <si>
    <t>Рис припущенный</t>
  </si>
  <si>
    <t>8.2/2024</t>
  </si>
  <si>
    <t>Манник</t>
  </si>
  <si>
    <t>ТК 23/12*</t>
  </si>
  <si>
    <t>67/2024</t>
  </si>
  <si>
    <t>Запеканка картофельная с мясом свинины</t>
  </si>
  <si>
    <t>ТК 53/8*</t>
  </si>
  <si>
    <t>Соус красный основной</t>
  </si>
  <si>
    <t>248/2024</t>
  </si>
  <si>
    <t>Кондитерское изделие (печенье, вафли, пряники)</t>
  </si>
  <si>
    <t>Щи из квашенной капусты со сметаной</t>
  </si>
  <si>
    <t>Мясо кур отварное в соусе</t>
  </si>
  <si>
    <t>ТК 2/9*</t>
  </si>
  <si>
    <t>Пудинг творожный со сгущенным молоком</t>
  </si>
  <si>
    <t>Икра овощная</t>
  </si>
  <si>
    <t>Суп картофельный с макаронными изделиями на курином бульоне</t>
  </si>
  <si>
    <t xml:space="preserve">Кнели из курицы с рисом </t>
  </si>
  <si>
    <t>142/2024</t>
  </si>
  <si>
    <t>Капуста припущенная</t>
  </si>
  <si>
    <t>148/2024</t>
  </si>
  <si>
    <t>Чай с молоком</t>
  </si>
  <si>
    <t>301/2024</t>
  </si>
  <si>
    <t>ТК 1/13*</t>
  </si>
  <si>
    <t>ТК 24/12*</t>
  </si>
  <si>
    <t>10/2024</t>
  </si>
  <si>
    <t>Суп-пюре овощной с гренками</t>
  </si>
  <si>
    <t>Жаркое по-домашнему со свининой</t>
  </si>
  <si>
    <t>Омлет натуральный с сыром</t>
  </si>
  <si>
    <t>ТК 4/6*</t>
  </si>
  <si>
    <t>Винегрет овощной с раст.маслом</t>
  </si>
  <si>
    <t>42/2024</t>
  </si>
  <si>
    <t>60/2024</t>
  </si>
  <si>
    <t>196/2024</t>
  </si>
  <si>
    <t xml:space="preserve">Салат овощной с растит.маслом </t>
  </si>
  <si>
    <t>Борщ из свежей капусты со сметаной</t>
  </si>
  <si>
    <t>Рыба запеченная в омлете</t>
  </si>
  <si>
    <t>81/2024</t>
  </si>
  <si>
    <t>Рагу из овощей</t>
  </si>
  <si>
    <t>158/2024</t>
  </si>
  <si>
    <t>Среднее значение за период:</t>
  </si>
  <si>
    <t>2026</t>
  </si>
  <si>
    <t xml:space="preserve">Бутерброд с маслом сливочным и сыром </t>
  </si>
  <si>
    <t>Запеканка из творога с повидлом/джемом</t>
  </si>
  <si>
    <t>Каша вязкая молочная с маслом сливочным</t>
  </si>
  <si>
    <t>Бутерброд с маслом сливочным</t>
  </si>
  <si>
    <t>Каша молочная вязкая с маслом сливочным</t>
  </si>
  <si>
    <t xml:space="preserve">Суп Кудрявый </t>
  </si>
  <si>
    <t>Плов со свининой</t>
  </si>
  <si>
    <t>Рассольник Ленинградский со сметаной</t>
  </si>
  <si>
    <t>Фрикадельки мясные в соусе</t>
  </si>
  <si>
    <t>Макаронные изделия отварные</t>
  </si>
  <si>
    <t>Омлет натуральный</t>
  </si>
  <si>
    <t>Салат из квашеной капусты с раст.маслом</t>
  </si>
  <si>
    <t>Суп "Крестьянский" со сметаной</t>
  </si>
  <si>
    <t>Рассольник Домашний со сметаной</t>
  </si>
  <si>
    <t>Гуляш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</si>
</sst>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indexed="65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0" borderId="0" xfId="0" applyNumberFormat="1" applyFont="1"/>
    <xf numFmtId="49" fontId="2" fillId="0" borderId="20" xfId="0" applyNumberFormat="1" applyFont="1" applyBorder="1" applyAlignment="1">
      <alignment horizontal="center" vertical="top" wrapText="1"/>
    </xf>
    <xf numFmtId="49" fontId="2" fillId="0" borderId="0" xfId="0" applyNumberFormat="1" applyFont="1"/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0" xfId="0" applyNumberFormat="1" applyFont="1"/>
    <xf numFmtId="165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0" borderId="2" xfId="0" applyNumberFormat="1" applyFont="1" applyBorder="1" applyAlignment="1">
      <alignment horizontal="center" vertical="top" wrapText="1"/>
    </xf>
    <xf numFmtId="165" fontId="2" fillId="3" borderId="15" xfId="0" applyNumberFormat="1" applyFont="1" applyFill="1" applyBorder="1" applyAlignment="1">
      <alignment horizontal="center" vertical="top" wrapText="1"/>
    </xf>
    <xf numFmtId="165" fontId="2" fillId="0" borderId="0" xfId="0" applyNumberFormat="1" applyFont="1"/>
    <xf numFmtId="49" fontId="2" fillId="2" borderId="19" xfId="0" quotePrefix="1" applyNumberFormat="1" applyFont="1" applyFill="1" applyBorder="1" applyAlignment="1" applyProtection="1">
      <alignment horizontal="center" vertical="top" wrapText="1"/>
      <protection locked="0"/>
    </xf>
    <xf numFmtId="49" fontId="2" fillId="2" borderId="20" xfId="0" quotePrefix="1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2" fontId="12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 applyProtection="1">
      <alignment horizontal="center" vertical="top" wrapText="1"/>
      <protection locked="0"/>
    </xf>
    <xf numFmtId="2" fontId="12" fillId="0" borderId="25" xfId="0" applyNumberFormat="1" applyFont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2" fillId="2" borderId="27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27" xfId="0" applyNumberFormat="1" applyFont="1" applyFill="1" applyBorder="1" applyAlignment="1" applyProtection="1">
      <alignment horizontal="center" vertical="top" wrapText="1"/>
      <protection locked="0"/>
    </xf>
    <xf numFmtId="2" fontId="12" fillId="2" borderId="26" xfId="1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165" fontId="12" fillId="2" borderId="26" xfId="1" applyNumberFormat="1" applyFont="1" applyFill="1" applyBorder="1" applyAlignment="1">
      <alignment horizontal="center" vertical="center"/>
    </xf>
    <xf numFmtId="0" fontId="2" fillId="0" borderId="3" xfId="0" applyFont="1" applyBorder="1"/>
    <xf numFmtId="0" fontId="13" fillId="0" borderId="2" xfId="0" applyFont="1" applyBorder="1" applyAlignment="1" applyProtection="1">
      <alignment horizontal="right"/>
      <protection locked="0"/>
    </xf>
    <xf numFmtId="0" fontId="2" fillId="0" borderId="10" xfId="0" applyFont="1" applyBorder="1"/>
    <xf numFmtId="0" fontId="2" fillId="0" borderId="1" xfId="0" applyFont="1" applyBorder="1"/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6" borderId="3" xfId="0" applyFont="1" applyFill="1" applyBorder="1" applyAlignment="1">
      <alignment horizontal="center"/>
    </xf>
    <xf numFmtId="49" fontId="15" fillId="6" borderId="3" xfId="0" applyNumberFormat="1" applyFont="1" applyFill="1" applyBorder="1" applyAlignment="1">
      <alignment horizontal="center"/>
    </xf>
    <xf numFmtId="0" fontId="15" fillId="6" borderId="27" xfId="0" applyFont="1" applyFill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49" fontId="2" fillId="2" borderId="19" xfId="0" quotePrefix="1" applyNumberFormat="1" applyFont="1" applyFill="1" applyBorder="1" applyAlignment="1" applyProtection="1">
      <alignment horizontal="center" wrapText="1"/>
      <protection locked="0"/>
    </xf>
    <xf numFmtId="0" fontId="2" fillId="5" borderId="34" xfId="0" applyFont="1" applyFill="1" applyBorder="1" applyAlignment="1" applyProtection="1">
      <alignment horizontal="center" wrapText="1"/>
      <protection locked="0"/>
    </xf>
    <xf numFmtId="0" fontId="2" fillId="0" borderId="35" xfId="0" applyFont="1" applyBorder="1" applyAlignment="1">
      <alignment horizontal="center"/>
    </xf>
    <xf numFmtId="0" fontId="2" fillId="5" borderId="30" xfId="0" applyFont="1" applyFill="1" applyBorder="1" applyAlignment="1" applyProtection="1">
      <alignment horizontal="center" wrapText="1"/>
      <protection locked="0"/>
    </xf>
    <xf numFmtId="0" fontId="2" fillId="5" borderId="27" xfId="0" applyFont="1" applyFill="1" applyBorder="1" applyAlignment="1" applyProtection="1">
      <alignment wrapText="1"/>
      <protection locked="0"/>
    </xf>
    <xf numFmtId="0" fontId="2" fillId="5" borderId="27" xfId="0" applyFont="1" applyFill="1" applyBorder="1" applyAlignment="1" applyProtection="1">
      <alignment horizontal="center" wrapText="1"/>
      <protection locked="0"/>
    </xf>
    <xf numFmtId="0" fontId="2" fillId="0" borderId="36" xfId="0" applyFont="1" applyBorder="1" applyAlignment="1">
      <alignment horizontal="center"/>
    </xf>
    <xf numFmtId="0" fontId="5" fillId="0" borderId="27" xfId="0" applyFont="1" applyBorder="1" applyAlignment="1" applyProtection="1">
      <alignment horizontal="right"/>
      <protection locked="0"/>
    </xf>
    <xf numFmtId="0" fontId="2" fillId="0" borderId="27" xfId="0" applyFont="1" applyBorder="1" applyAlignment="1">
      <alignment wrapText="1"/>
    </xf>
    <xf numFmtId="0" fontId="2" fillId="0" borderId="27" xfId="0" applyFont="1" applyBorder="1" applyAlignment="1">
      <alignment horizontal="center" wrapText="1"/>
    </xf>
    <xf numFmtId="165" fontId="2" fillId="0" borderId="27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7" xfId="0" applyFont="1" applyBorder="1" applyAlignment="1">
      <alignment horizontal="center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7" borderId="38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wrapText="1"/>
    </xf>
    <xf numFmtId="0" fontId="2" fillId="7" borderId="15" xfId="0" applyFont="1" applyFill="1" applyBorder="1" applyAlignment="1">
      <alignment horizontal="center" wrapText="1"/>
    </xf>
    <xf numFmtId="0" fontId="2" fillId="7" borderId="39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2" borderId="26" xfId="0" applyFont="1" applyFill="1" applyBorder="1" applyAlignment="1" applyProtection="1">
      <alignment wrapText="1"/>
      <protection locked="0"/>
    </xf>
    <xf numFmtId="0" fontId="2" fillId="7" borderId="25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2" fillId="5" borderId="20" xfId="0" applyFont="1" applyFill="1" applyBorder="1" applyAlignment="1" applyProtection="1">
      <alignment horizontal="center" wrapText="1"/>
      <protection locked="0"/>
    </xf>
    <xf numFmtId="49" fontId="2" fillId="2" borderId="20" xfId="0" applyNumberFormat="1" applyFont="1" applyFill="1" applyBorder="1" applyAlignment="1" applyProtection="1">
      <alignment horizontal="center" wrapText="1"/>
      <protection locked="0"/>
    </xf>
    <xf numFmtId="0" fontId="2" fillId="7" borderId="15" xfId="0" applyFont="1" applyFill="1" applyBorder="1" applyAlignment="1">
      <alignment horizontal="center"/>
    </xf>
    <xf numFmtId="0" fontId="5" fillId="4" borderId="27" xfId="0" applyFont="1" applyFill="1" applyBorder="1" applyAlignment="1" applyProtection="1">
      <alignment horizontal="right"/>
      <protection locked="0"/>
    </xf>
    <xf numFmtId="0" fontId="2" fillId="0" borderId="25" xfId="0" applyFont="1" applyBorder="1" applyAlignment="1">
      <alignment horizontal="center" wrapText="1"/>
    </xf>
    <xf numFmtId="0" fontId="2" fillId="5" borderId="7" xfId="0" applyFont="1" applyFill="1" applyBorder="1" applyAlignment="1" applyProtection="1">
      <alignment horizontal="center" wrapText="1"/>
      <protection locked="0"/>
    </xf>
    <xf numFmtId="0" fontId="5" fillId="0" borderId="26" xfId="0" applyFont="1" applyBorder="1" applyAlignment="1" applyProtection="1">
      <alignment horizontal="right"/>
      <protection locked="0"/>
    </xf>
    <xf numFmtId="0" fontId="2" fillId="0" borderId="26" xfId="0" applyFont="1" applyBorder="1" applyAlignment="1">
      <alignment wrapText="1"/>
    </xf>
    <xf numFmtId="0" fontId="2" fillId="0" borderId="26" xfId="0" applyFont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2" fillId="7" borderId="18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7" borderId="16" xfId="0" applyFont="1" applyFill="1" applyBorder="1" applyAlignment="1">
      <alignment wrapText="1"/>
    </xf>
    <xf numFmtId="0" fontId="2" fillId="7" borderId="16" xfId="0" applyFont="1" applyFill="1" applyBorder="1" applyAlignment="1">
      <alignment horizontal="center" wrapText="1"/>
    </xf>
    <xf numFmtId="0" fontId="2" fillId="7" borderId="17" xfId="0" applyFont="1" applyFill="1" applyBorder="1" applyAlignment="1">
      <alignment horizontal="center" wrapText="1"/>
    </xf>
    <xf numFmtId="0" fontId="2" fillId="5" borderId="41" xfId="0" applyFont="1" applyFill="1" applyBorder="1" applyAlignment="1" applyProtection="1">
      <alignment horizontal="center" wrapText="1"/>
      <protection locked="0"/>
    </xf>
    <xf numFmtId="0" fontId="12" fillId="2" borderId="27" xfId="0" applyFont="1" applyFill="1" applyBorder="1" applyAlignment="1">
      <alignment wrapText="1"/>
    </xf>
    <xf numFmtId="0" fontId="2" fillId="2" borderId="19" xfId="0" applyFont="1" applyFill="1" applyBorder="1" applyAlignment="1" applyProtection="1">
      <alignment horizontal="center" wrapText="1"/>
      <protection locked="0"/>
    </xf>
    <xf numFmtId="1" fontId="2" fillId="0" borderId="27" xfId="0" applyNumberFormat="1" applyFont="1" applyBorder="1" applyAlignment="1">
      <alignment horizontal="center" wrapText="1"/>
    </xf>
    <xf numFmtId="1" fontId="2" fillId="7" borderId="15" xfId="0" applyNumberFormat="1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27" xfId="0" applyFont="1" applyFill="1" applyBorder="1" applyAlignment="1" applyProtection="1">
      <alignment vertical="top" wrapText="1"/>
      <protection locked="0"/>
    </xf>
    <xf numFmtId="0" fontId="15" fillId="2" borderId="27" xfId="0" applyFont="1" applyFill="1" applyBorder="1" applyAlignment="1">
      <alignment horizontal="left"/>
    </xf>
    <xf numFmtId="0" fontId="2" fillId="2" borderId="27" xfId="0" applyFont="1" applyFill="1" applyBorder="1" applyAlignment="1" applyProtection="1">
      <alignment wrapText="1"/>
      <protection locked="0"/>
    </xf>
    <xf numFmtId="2" fontId="12" fillId="2" borderId="27" xfId="0" applyNumberFormat="1" applyFont="1" applyFill="1" applyBorder="1" applyAlignment="1">
      <alignment horizontal="center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2" fillId="2" borderId="27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6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2" fillId="2" borderId="1" xfId="0" applyNumberFormat="1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5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10" xfId="0" applyBorder="1" applyAlignment="1"/>
    <xf numFmtId="0" fontId="0" fillId="0" borderId="1" xfId="0" applyBorder="1" applyAlignment="1"/>
    <xf numFmtId="0" fontId="0" fillId="0" borderId="5" xfId="0" applyBorder="1" applyAlignment="1"/>
    <xf numFmtId="0" fontId="0" fillId="0" borderId="27" xfId="0" applyBorder="1" applyAlignment="1"/>
    <xf numFmtId="0" fontId="2" fillId="2" borderId="27" xfId="0" applyFont="1" applyFill="1" applyBorder="1" applyAlignment="1" applyProtection="1">
      <alignment horizontal="center" wrapText="1"/>
      <protection locked="0"/>
    </xf>
    <xf numFmtId="165" fontId="2" fillId="2" borderId="27" xfId="0" applyNumberFormat="1" applyFont="1" applyFill="1" applyBorder="1" applyAlignment="1" applyProtection="1">
      <alignment horizontal="center" wrapText="1"/>
      <protection locked="0"/>
    </xf>
    <xf numFmtId="1" fontId="2" fillId="2" borderId="27" xfId="0" applyNumberFormat="1" applyFont="1" applyFill="1" applyBorder="1" applyAlignment="1" applyProtection="1">
      <alignment horizontal="center" wrapText="1"/>
      <protection locked="0"/>
    </xf>
    <xf numFmtId="49" fontId="2" fillId="2" borderId="20" xfId="0" quotePrefix="1" applyNumberFormat="1" applyFont="1" applyFill="1" applyBorder="1" applyAlignment="1" applyProtection="1">
      <alignment horizontal="center" wrapText="1"/>
      <protection locked="0"/>
    </xf>
    <xf numFmtId="2" fontId="2" fillId="2" borderId="30" xfId="0" applyNumberFormat="1" applyFont="1" applyFill="1" applyBorder="1" applyAlignment="1" applyProtection="1">
      <alignment horizontal="center" wrapText="1"/>
      <protection locked="0"/>
    </xf>
    <xf numFmtId="0" fontId="0" fillId="0" borderId="27" xfId="0" applyBorder="1" applyAlignment="1" applyProtection="1">
      <protection locked="0"/>
    </xf>
    <xf numFmtId="0" fontId="0" fillId="0" borderId="3" xfId="0" applyBorder="1" applyAlignment="1"/>
    <xf numFmtId="0" fontId="0" fillId="0" borderId="26" xfId="0" applyBorder="1" applyAlignment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165" fontId="2" fillId="2" borderId="2" xfId="0" applyNumberFormat="1" applyFont="1" applyFill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2" fontId="2" fillId="2" borderId="2" xfId="0" applyNumberFormat="1" applyFont="1" applyFill="1" applyBorder="1" applyAlignment="1" applyProtection="1">
      <alignment horizontal="center" wrapText="1"/>
      <protection locked="0"/>
    </xf>
    <xf numFmtId="49" fontId="2" fillId="2" borderId="40" xfId="0" quotePrefix="1" applyNumberFormat="1" applyFont="1" applyFill="1" applyBorder="1" applyAlignment="1" applyProtection="1">
      <alignment horizontal="center" wrapText="1"/>
      <protection locked="0"/>
    </xf>
    <xf numFmtId="2" fontId="12" fillId="2" borderId="27" xfId="1" applyNumberFormat="1" applyFont="1" applyFill="1" applyBorder="1" applyAlignment="1">
      <alignment horizontal="center"/>
    </xf>
    <xf numFmtId="0" fontId="0" fillId="4" borderId="1" xfId="0" applyFill="1" applyBorder="1" applyAlignment="1"/>
    <xf numFmtId="0" fontId="0" fillId="4" borderId="27" xfId="0" applyFill="1" applyBorder="1" applyAlignment="1" applyProtection="1">
      <protection locked="0"/>
    </xf>
    <xf numFmtId="0" fontId="0" fillId="4" borderId="27" xfId="0" applyFill="1" applyBorder="1" applyAlignment="1"/>
    <xf numFmtId="2" fontId="12" fillId="2" borderId="28" xfId="0" applyNumberFormat="1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49" fontId="2" fillId="2" borderId="43" xfId="0" quotePrefix="1" applyNumberFormat="1" applyFont="1" applyFill="1" applyBorder="1" applyAlignment="1" applyProtection="1">
      <alignment horizontal="center" wrapText="1"/>
      <protection locked="0"/>
    </xf>
    <xf numFmtId="2" fontId="2" fillId="2" borderId="40" xfId="0" applyNumberFormat="1" applyFont="1" applyFill="1" applyBorder="1" applyAlignment="1" applyProtection="1">
      <alignment horizontal="center" wrapText="1"/>
      <protection locked="0"/>
    </xf>
    <xf numFmtId="2" fontId="12" fillId="2" borderId="26" xfId="1" applyNumberFormat="1" applyFont="1" applyFill="1" applyBorder="1" applyAlignment="1">
      <alignment horizontal="center"/>
    </xf>
    <xf numFmtId="0" fontId="2" fillId="0" borderId="18" xfId="0" applyFont="1" applyBorder="1" applyAlignment="1"/>
    <xf numFmtId="0" fontId="2" fillId="0" borderId="16" xfId="0" applyFont="1" applyBorder="1" applyAlignment="1"/>
    <xf numFmtId="0" fontId="2" fillId="0" borderId="0" xfId="0" applyFont="1" applyAlignment="1"/>
    <xf numFmtId="0" fontId="9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23" xfId="0" applyFont="1" applyBorder="1" applyAlignment="1">
      <alignment wrapText="1"/>
    </xf>
    <xf numFmtId="0" fontId="9" fillId="7" borderId="21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Fill="1" applyAlignment="1">
      <alignment wrapText="1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left"/>
    </xf>
    <xf numFmtId="0" fontId="15" fillId="6" borderId="28" xfId="0" applyFont="1" applyFill="1" applyBorder="1" applyAlignment="1">
      <alignment wrapText="1"/>
    </xf>
    <xf numFmtId="0" fontId="15" fillId="6" borderId="29" xfId="0" applyFont="1" applyFill="1" applyBorder="1" applyAlignment="1">
      <alignment wrapText="1"/>
    </xf>
    <xf numFmtId="0" fontId="15" fillId="6" borderId="30" xfId="0" applyFont="1" applyFill="1" applyBorder="1" applyAlignment="1">
      <alignment wrapText="1"/>
    </xf>
    <xf numFmtId="0" fontId="15" fillId="6" borderId="28" xfId="0" applyFont="1" applyFill="1" applyBorder="1" applyAlignment="1">
      <alignment horizontal="left" wrapText="1"/>
    </xf>
    <xf numFmtId="0" fontId="15" fillId="6" borderId="29" xfId="0" applyFont="1" applyFill="1" applyBorder="1" applyAlignment="1">
      <alignment horizontal="left" wrapText="1"/>
    </xf>
    <xf numFmtId="0" fontId="15" fillId="6" borderId="30" xfId="0" applyFont="1" applyFill="1" applyBorder="1" applyAlignment="1">
      <alignment horizontal="left" wrapText="1"/>
    </xf>
    <xf numFmtId="0" fontId="15" fillId="0" borderId="31" xfId="0" applyFont="1" applyBorder="1" applyAlignment="1"/>
    <xf numFmtId="0" fontId="9" fillId="7" borderId="22" xfId="0" applyFont="1" applyFill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" fillId="0" borderId="44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7" borderId="42" xfId="0" applyFont="1" applyFill="1" applyBorder="1" applyAlignment="1">
      <alignment horizontal="center" wrapText="1"/>
    </xf>
    <xf numFmtId="0" fontId="1" fillId="7" borderId="32" xfId="0" applyFont="1" applyFill="1" applyBorder="1" applyAlignment="1">
      <alignment horizontal="center" wrapText="1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165" fontId="2" fillId="2" borderId="3" xfId="0" applyNumberFormat="1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center" vertical="top" wrapText="1"/>
      <protection locked="0"/>
    </xf>
    <xf numFmtId="49" fontId="2" fillId="2" borderId="43" xfId="0" quotePrefix="1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4" borderId="27" xfId="0" applyFill="1" applyBorder="1" applyProtection="1">
      <protection locked="0"/>
    </xf>
    <xf numFmtId="2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17" fillId="2" borderId="27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 xr:uid="{5ECBAA07-D4FC-4F5D-8E40-CA8D163FFD1D}"/>
    <cellStyle name="Обычный 2 2" xfId="2" xr:uid="{9803D0A3-936F-4CAC-8F3F-FD380F83C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0A92-E512-4084-BC3A-33B176B800D3}">
  <sheetPr>
    <pageSetUpPr fitToPage="1"/>
  </sheetPr>
  <dimension ref="A1:L146"/>
  <sheetViews>
    <sheetView zoomScale="98" zoomScaleNormal="98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S143" sqref="S14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51" customWidth="1"/>
    <col min="8" max="8" width="7.5703125" style="51" customWidth="1"/>
    <col min="9" max="9" width="6.85546875" style="51" customWidth="1"/>
    <col min="10" max="10" width="8.140625" style="41" customWidth="1"/>
    <col min="11" max="11" width="16.7109375" style="43" customWidth="1"/>
    <col min="12" max="12" width="9.140625" style="47"/>
    <col min="13" max="16384" width="9.140625" style="2"/>
  </cols>
  <sheetData>
    <row r="1" spans="1:12" ht="21.6" customHeight="1" x14ac:dyDescent="0.25">
      <c r="A1" s="1" t="s">
        <v>6</v>
      </c>
      <c r="C1" s="197" t="s">
        <v>60</v>
      </c>
      <c r="D1" s="198"/>
      <c r="E1" s="198"/>
      <c r="F1" s="11" t="s">
        <v>14</v>
      </c>
      <c r="G1" s="2" t="s">
        <v>15</v>
      </c>
      <c r="H1" s="199" t="s">
        <v>138</v>
      </c>
      <c r="I1" s="199"/>
      <c r="J1" s="199"/>
      <c r="K1" s="199"/>
      <c r="L1" s="2"/>
    </row>
    <row r="2" spans="1:12" ht="18" x14ac:dyDescent="0.2">
      <c r="A2" s="27" t="s">
        <v>5</v>
      </c>
      <c r="C2" s="2"/>
      <c r="G2" s="2" t="s">
        <v>16</v>
      </c>
      <c r="H2" s="199" t="s">
        <v>139</v>
      </c>
      <c r="I2" s="199"/>
      <c r="J2" s="199"/>
      <c r="K2" s="199"/>
      <c r="L2" s="2"/>
    </row>
    <row r="3" spans="1:12" ht="17.25" customHeight="1" x14ac:dyDescent="0.2">
      <c r="A3" s="4" t="s">
        <v>7</v>
      </c>
      <c r="C3" s="2"/>
      <c r="D3" s="3"/>
      <c r="E3" s="30" t="s">
        <v>136</v>
      </c>
      <c r="G3" s="2" t="s">
        <v>17</v>
      </c>
      <c r="H3" s="141">
        <v>31</v>
      </c>
      <c r="I3" s="141" t="s">
        <v>140</v>
      </c>
      <c r="J3" s="141" t="s">
        <v>215</v>
      </c>
      <c r="K3" s="78"/>
      <c r="L3" s="2"/>
    </row>
    <row r="4" spans="1:12" ht="13.5" thickBot="1" x14ac:dyDescent="0.25">
      <c r="C4" s="2"/>
      <c r="D4" s="4"/>
      <c r="G4" s="2"/>
      <c r="H4" s="2"/>
      <c r="I4" s="2"/>
      <c r="J4" s="2"/>
      <c r="K4" s="2"/>
      <c r="L4" s="2"/>
    </row>
    <row r="5" spans="1:12" ht="34.5" thickBot="1" x14ac:dyDescent="0.25">
      <c r="A5" s="34" t="s">
        <v>12</v>
      </c>
      <c r="B5" s="35" t="s">
        <v>13</v>
      </c>
      <c r="C5" s="28" t="s">
        <v>0</v>
      </c>
      <c r="D5" s="28" t="s">
        <v>11</v>
      </c>
      <c r="E5" s="28" t="s">
        <v>10</v>
      </c>
      <c r="F5" s="28" t="s">
        <v>32</v>
      </c>
      <c r="G5" s="28" t="s">
        <v>1</v>
      </c>
      <c r="H5" s="28" t="s">
        <v>2</v>
      </c>
      <c r="I5" s="28" t="s">
        <v>3</v>
      </c>
      <c r="J5" s="28" t="s">
        <v>8</v>
      </c>
      <c r="K5" s="29" t="s">
        <v>9</v>
      </c>
      <c r="L5" s="28" t="s">
        <v>33</v>
      </c>
    </row>
    <row r="6" spans="1:12" ht="16.149999999999999" customHeight="1" x14ac:dyDescent="0.25">
      <c r="A6" s="17">
        <v>1</v>
      </c>
      <c r="B6" s="18">
        <v>1</v>
      </c>
      <c r="C6" s="19" t="s">
        <v>18</v>
      </c>
      <c r="D6" s="5" t="s">
        <v>19</v>
      </c>
      <c r="E6" s="31" t="s">
        <v>144</v>
      </c>
      <c r="F6" s="63">
        <v>250</v>
      </c>
      <c r="G6" s="65">
        <v>10.34</v>
      </c>
      <c r="H6" s="65">
        <v>11.98</v>
      </c>
      <c r="I6" s="65">
        <v>47</v>
      </c>
      <c r="J6" s="64">
        <v>372.37814269230802</v>
      </c>
      <c r="K6" s="52" t="s">
        <v>61</v>
      </c>
      <c r="L6" s="44">
        <v>43.05</v>
      </c>
    </row>
    <row r="7" spans="1:12" ht="15" x14ac:dyDescent="0.25">
      <c r="A7" s="20"/>
      <c r="B7" s="13"/>
      <c r="C7" s="10"/>
      <c r="D7" s="6" t="s">
        <v>20</v>
      </c>
      <c r="E7" s="145" t="s">
        <v>62</v>
      </c>
      <c r="F7" s="33">
        <v>200</v>
      </c>
      <c r="G7" s="48">
        <v>3.78</v>
      </c>
      <c r="H7" s="48">
        <v>2.6</v>
      </c>
      <c r="I7" s="48">
        <v>13.14</v>
      </c>
      <c r="J7" s="39">
        <v>96.539464000000009</v>
      </c>
      <c r="K7" s="53" t="s">
        <v>63</v>
      </c>
      <c r="L7" s="45">
        <v>18.239999999999998</v>
      </c>
    </row>
    <row r="8" spans="1:12" ht="18" customHeight="1" x14ac:dyDescent="0.25">
      <c r="A8" s="20"/>
      <c r="B8" s="13"/>
      <c r="C8" s="10"/>
      <c r="D8" s="6" t="s">
        <v>21</v>
      </c>
      <c r="E8" s="147" t="s">
        <v>216</v>
      </c>
      <c r="F8" s="66">
        <v>45</v>
      </c>
      <c r="G8" s="68">
        <v>4.95</v>
      </c>
      <c r="H8" s="68">
        <v>6.56</v>
      </c>
      <c r="I8" s="68">
        <v>14.14</v>
      </c>
      <c r="J8" s="67">
        <v>137.10399999999998</v>
      </c>
      <c r="K8" s="53" t="s">
        <v>87</v>
      </c>
      <c r="L8" s="45">
        <v>31.75</v>
      </c>
    </row>
    <row r="9" spans="1:12" ht="15" x14ac:dyDescent="0.25">
      <c r="A9" s="20"/>
      <c r="B9" s="13"/>
      <c r="C9" s="10"/>
      <c r="D9" s="6" t="s">
        <v>22</v>
      </c>
      <c r="E9" s="147" t="s">
        <v>34</v>
      </c>
      <c r="F9" s="33">
        <v>100</v>
      </c>
      <c r="G9" s="48">
        <v>0.4</v>
      </c>
      <c r="H9" s="48">
        <v>0.7</v>
      </c>
      <c r="I9" s="48">
        <v>11.6</v>
      </c>
      <c r="J9" s="39">
        <v>48.68</v>
      </c>
      <c r="K9" s="53"/>
      <c r="L9" s="45">
        <v>20</v>
      </c>
    </row>
    <row r="10" spans="1:12" ht="15" x14ac:dyDescent="0.25">
      <c r="A10" s="21"/>
      <c r="B10" s="14"/>
      <c r="C10" s="7"/>
      <c r="D10" s="15" t="s">
        <v>31</v>
      </c>
      <c r="E10" s="8"/>
      <c r="F10" s="16">
        <v>595</v>
      </c>
      <c r="G10" s="49">
        <f>IF(SUM(G6:G9)&gt;0,SUM(G6:G9),"")</f>
        <v>19.47</v>
      </c>
      <c r="H10" s="49">
        <f>IF(SUM(H6:H9)&gt;0,SUM(H6:H9),"")</f>
        <v>21.84</v>
      </c>
      <c r="I10" s="49">
        <f>IF(SUM(I6:I9)&gt;0,SUM(I6:I9),"")</f>
        <v>85.88</v>
      </c>
      <c r="J10" s="40">
        <f>IF(SUM(J6:J9)&gt;0,SUM(J6:J9),"")</f>
        <v>654.70160669230802</v>
      </c>
      <c r="K10" s="42"/>
      <c r="L10" s="46">
        <f>IF(SUM(L6:L9)&gt;0,SUM(L6:L9),"")</f>
        <v>113.03999999999999</v>
      </c>
    </row>
    <row r="11" spans="1:12" ht="15" x14ac:dyDescent="0.25">
      <c r="A11" s="22">
        <v>1</v>
      </c>
      <c r="B11" s="12">
        <v>1</v>
      </c>
      <c r="C11" s="9" t="s">
        <v>23</v>
      </c>
      <c r="D11" s="6" t="s">
        <v>24</v>
      </c>
      <c r="E11" s="37" t="s">
        <v>64</v>
      </c>
      <c r="F11" s="66">
        <v>100</v>
      </c>
      <c r="G11" s="68">
        <v>1.17</v>
      </c>
      <c r="H11" s="68">
        <v>5.96</v>
      </c>
      <c r="I11" s="68">
        <v>9.32</v>
      </c>
      <c r="J11" s="67">
        <v>98.34966399999999</v>
      </c>
      <c r="K11" s="53" t="s">
        <v>70</v>
      </c>
      <c r="L11" s="45">
        <v>23.55</v>
      </c>
    </row>
    <row r="12" spans="1:12" ht="15" x14ac:dyDescent="0.25">
      <c r="A12" s="20"/>
      <c r="B12" s="13"/>
      <c r="C12" s="10"/>
      <c r="D12" s="6" t="s">
        <v>25</v>
      </c>
      <c r="E12" s="147" t="s">
        <v>35</v>
      </c>
      <c r="F12" s="66">
        <v>250</v>
      </c>
      <c r="G12" s="68">
        <v>7.18</v>
      </c>
      <c r="H12" s="68">
        <v>4.5999999999999996</v>
      </c>
      <c r="I12" s="68">
        <v>21.89</v>
      </c>
      <c r="J12" s="67">
        <v>204.08001540740747</v>
      </c>
      <c r="K12" s="53" t="s">
        <v>65</v>
      </c>
      <c r="L12" s="45">
        <v>31.15</v>
      </c>
    </row>
    <row r="13" spans="1:12" ht="15" x14ac:dyDescent="0.25">
      <c r="A13" s="20"/>
      <c r="B13" s="13"/>
      <c r="C13" s="10"/>
      <c r="D13" s="6" t="s">
        <v>26</v>
      </c>
      <c r="E13" s="147" t="s">
        <v>76</v>
      </c>
      <c r="F13" s="33">
        <v>100</v>
      </c>
      <c r="G13" s="48">
        <v>9.6999999999999993</v>
      </c>
      <c r="H13" s="48">
        <v>13.23</v>
      </c>
      <c r="I13" s="48">
        <v>8.7799999999999994</v>
      </c>
      <c r="J13" s="39">
        <v>156.38389313777799</v>
      </c>
      <c r="K13" s="53" t="s">
        <v>66</v>
      </c>
      <c r="L13" s="45">
        <v>54.48</v>
      </c>
    </row>
    <row r="14" spans="1:12" ht="15" x14ac:dyDescent="0.25">
      <c r="A14" s="20"/>
      <c r="B14" s="13"/>
      <c r="C14" s="10"/>
      <c r="D14" s="6" t="s">
        <v>27</v>
      </c>
      <c r="E14" s="145" t="s">
        <v>75</v>
      </c>
      <c r="F14" s="66">
        <v>185</v>
      </c>
      <c r="G14" s="68">
        <v>8.5399999999999991</v>
      </c>
      <c r="H14" s="68">
        <v>6.35</v>
      </c>
      <c r="I14" s="68">
        <v>39.119999999999997</v>
      </c>
      <c r="J14" s="67">
        <v>222.17598100000001</v>
      </c>
      <c r="K14" s="53" t="s">
        <v>67</v>
      </c>
      <c r="L14" s="45">
        <v>27.22</v>
      </c>
    </row>
    <row r="15" spans="1:12" ht="15" x14ac:dyDescent="0.25">
      <c r="A15" s="20"/>
      <c r="B15" s="13"/>
      <c r="C15" s="10"/>
      <c r="D15" s="6" t="s">
        <v>28</v>
      </c>
      <c r="E15" s="114" t="s">
        <v>77</v>
      </c>
      <c r="F15" s="33">
        <v>200</v>
      </c>
      <c r="G15" s="48">
        <v>0.09</v>
      </c>
      <c r="H15" s="48">
        <v>0.09</v>
      </c>
      <c r="I15" s="48">
        <v>15.44</v>
      </c>
      <c r="J15" s="39">
        <v>93.939716000000004</v>
      </c>
      <c r="K15" s="53" t="s">
        <v>68</v>
      </c>
      <c r="L15" s="45">
        <v>6.41</v>
      </c>
    </row>
    <row r="16" spans="1:12" ht="15" x14ac:dyDescent="0.25">
      <c r="A16" s="20"/>
      <c r="B16" s="13"/>
      <c r="C16" s="10"/>
      <c r="D16" s="6" t="s">
        <v>29</v>
      </c>
      <c r="E16" s="147" t="s">
        <v>36</v>
      </c>
      <c r="F16" s="33">
        <v>40</v>
      </c>
      <c r="G16" s="48">
        <v>2.16</v>
      </c>
      <c r="H16" s="48">
        <v>0.4</v>
      </c>
      <c r="I16" s="48">
        <v>22.64</v>
      </c>
      <c r="J16" s="39">
        <v>98.2</v>
      </c>
      <c r="K16" s="53" t="s">
        <v>74</v>
      </c>
      <c r="L16" s="45">
        <v>4.5599999999999996</v>
      </c>
    </row>
    <row r="17" spans="1:12" ht="15" x14ac:dyDescent="0.25">
      <c r="A17" s="20"/>
      <c r="B17" s="13"/>
      <c r="C17" s="10"/>
      <c r="D17" s="6" t="s">
        <v>30</v>
      </c>
      <c r="E17" s="145" t="s">
        <v>37</v>
      </c>
      <c r="F17" s="33">
        <v>40</v>
      </c>
      <c r="G17" s="48">
        <v>2.64</v>
      </c>
      <c r="H17" s="48">
        <v>0.42</v>
      </c>
      <c r="I17" s="48">
        <v>16.68</v>
      </c>
      <c r="J17" s="39">
        <v>77.352000000000004</v>
      </c>
      <c r="K17" s="53" t="s">
        <v>74</v>
      </c>
      <c r="L17" s="45">
        <v>4.5599999999999996</v>
      </c>
    </row>
    <row r="18" spans="1:12" ht="15" x14ac:dyDescent="0.25">
      <c r="A18" s="21"/>
      <c r="B18" s="14"/>
      <c r="C18" s="7"/>
      <c r="D18" s="15" t="s">
        <v>31</v>
      </c>
      <c r="E18" s="8"/>
      <c r="F18" s="16">
        <f>SUM(F11:F17)</f>
        <v>915</v>
      </c>
      <c r="G18" s="49">
        <f>IF(SUM(G11:G17)&gt;0,SUM(G11:G17),"")</f>
        <v>31.479999999999997</v>
      </c>
      <c r="H18" s="49">
        <f>IF(SUM(H11:H17)&gt;0,SUM(H11:H17),"")</f>
        <v>31.05</v>
      </c>
      <c r="I18" s="49">
        <f>IF(SUM(I11:I17)&gt;0,SUM(I11:I17),"")</f>
        <v>133.87</v>
      </c>
      <c r="J18" s="40">
        <f>IF(SUM(J11:J17)&gt;0,SUM(J11:J17),"")</f>
        <v>950.48126954518546</v>
      </c>
      <c r="K18" s="42"/>
      <c r="L18" s="46">
        <f>IF(SUM(L11:L17)&gt;0,SUM(L11:L17),"")</f>
        <v>151.93</v>
      </c>
    </row>
    <row r="19" spans="1:12" ht="15.75" thickBot="1" x14ac:dyDescent="0.25">
      <c r="A19" s="23">
        <f>A6</f>
        <v>1</v>
      </c>
      <c r="B19" s="24">
        <f>B6</f>
        <v>1</v>
      </c>
      <c r="C19" s="194" t="s">
        <v>4</v>
      </c>
      <c r="D19" s="195"/>
      <c r="E19" s="25"/>
      <c r="F19" s="26">
        <f>F10+F18</f>
        <v>1510</v>
      </c>
      <c r="G19" s="50">
        <f>SUM(G6:G18)/2</f>
        <v>50.95</v>
      </c>
      <c r="H19" s="50">
        <f>SUM(H6:H18)/2</f>
        <v>52.89</v>
      </c>
      <c r="I19" s="50">
        <f>SUM(I6:I18)/2</f>
        <v>219.75</v>
      </c>
      <c r="J19" s="50">
        <f>J10+J18</f>
        <v>1605.1828762374935</v>
      </c>
      <c r="K19" s="50"/>
      <c r="L19" s="50">
        <f>SUM(L6:L18)/2</f>
        <v>264.97000000000003</v>
      </c>
    </row>
    <row r="20" spans="1:12" ht="15" x14ac:dyDescent="0.25">
      <c r="A20" s="17">
        <v>1</v>
      </c>
      <c r="B20" s="18">
        <v>2</v>
      </c>
      <c r="C20" s="19" t="s">
        <v>18</v>
      </c>
      <c r="D20" s="5" t="s">
        <v>19</v>
      </c>
      <c r="E20" s="31" t="s">
        <v>38</v>
      </c>
      <c r="F20" s="63">
        <v>200</v>
      </c>
      <c r="G20" s="65">
        <v>19.329999999999998</v>
      </c>
      <c r="H20" s="65">
        <v>20.88</v>
      </c>
      <c r="I20" s="65">
        <v>42.5</v>
      </c>
      <c r="J20" s="64">
        <v>488.38416470588299</v>
      </c>
      <c r="K20" s="52" t="s">
        <v>71</v>
      </c>
      <c r="L20" s="44">
        <v>103.76</v>
      </c>
    </row>
    <row r="21" spans="1:12" ht="15" x14ac:dyDescent="0.25">
      <c r="A21" s="20"/>
      <c r="B21" s="13"/>
      <c r="C21" s="10"/>
      <c r="D21" s="6" t="s">
        <v>20</v>
      </c>
      <c r="E21" s="32" t="s">
        <v>39</v>
      </c>
      <c r="F21" s="33">
        <v>200</v>
      </c>
      <c r="G21" s="48">
        <v>0.19</v>
      </c>
      <c r="H21" s="48">
        <v>0.04</v>
      </c>
      <c r="I21" s="48">
        <v>9.5399999999999991</v>
      </c>
      <c r="J21" s="39">
        <v>38.485280000000003</v>
      </c>
      <c r="K21" s="53" t="s">
        <v>72</v>
      </c>
      <c r="L21" s="45">
        <v>2.2400000000000002</v>
      </c>
    </row>
    <row r="22" spans="1:12" ht="15" x14ac:dyDescent="0.25">
      <c r="A22" s="20"/>
      <c r="B22" s="13"/>
      <c r="C22" s="10"/>
      <c r="D22" s="6" t="s">
        <v>21</v>
      </c>
      <c r="E22" s="32" t="s">
        <v>73</v>
      </c>
      <c r="F22" s="66">
        <v>50</v>
      </c>
      <c r="G22" s="68">
        <v>2.6</v>
      </c>
      <c r="H22" s="68">
        <v>1.5</v>
      </c>
      <c r="I22" s="68">
        <v>29.65</v>
      </c>
      <c r="J22" s="67">
        <v>104.76</v>
      </c>
      <c r="K22" s="53" t="s">
        <v>74</v>
      </c>
      <c r="L22" s="45">
        <v>7.6</v>
      </c>
    </row>
    <row r="23" spans="1:12" ht="14.45" customHeight="1" x14ac:dyDescent="0.25">
      <c r="A23" s="20"/>
      <c r="B23" s="13"/>
      <c r="C23" s="10"/>
      <c r="D23" s="6" t="s">
        <v>22</v>
      </c>
      <c r="E23" s="36" t="s">
        <v>34</v>
      </c>
      <c r="F23" s="33">
        <v>100</v>
      </c>
      <c r="G23" s="48">
        <v>0.4</v>
      </c>
      <c r="H23" s="48">
        <v>0.4</v>
      </c>
      <c r="I23" s="48">
        <v>11.6</v>
      </c>
      <c r="J23" s="39">
        <v>48.68</v>
      </c>
      <c r="K23" s="53"/>
      <c r="L23" s="45">
        <v>20</v>
      </c>
    </row>
    <row r="24" spans="1:12" ht="15" x14ac:dyDescent="0.25">
      <c r="A24" s="21"/>
      <c r="B24" s="14"/>
      <c r="C24" s="7"/>
      <c r="D24" s="15" t="s">
        <v>31</v>
      </c>
      <c r="E24" s="8"/>
      <c r="F24" s="16">
        <f>SUM(F20:F23)</f>
        <v>550</v>
      </c>
      <c r="G24" s="49">
        <f>IF(SUM(G20:G23)&gt;0,SUM(G20:G23),"")</f>
        <v>22.52</v>
      </c>
      <c r="H24" s="49">
        <f>IF(SUM(H20:H23)&gt;0,SUM(H20:H23),"")</f>
        <v>22.819999999999997</v>
      </c>
      <c r="I24" s="49">
        <f>IF(SUM(I20:I23)&gt;0,SUM(I20:I23),"")</f>
        <v>93.289999999999992</v>
      </c>
      <c r="J24" s="40">
        <f>IF(SUM(J20:J23)&gt;0,SUM(J20:J23),"")</f>
        <v>680.30944470588292</v>
      </c>
      <c r="K24" s="42"/>
      <c r="L24" s="46">
        <f>IF(SUM(L20:L23)&gt;0,SUM(L20:L23),"")</f>
        <v>133.6</v>
      </c>
    </row>
    <row r="25" spans="1:12" ht="15" x14ac:dyDescent="0.25">
      <c r="A25" s="22">
        <v>1</v>
      </c>
      <c r="B25" s="12">
        <v>2</v>
      </c>
      <c r="C25" s="9" t="s">
        <v>23</v>
      </c>
      <c r="D25" s="6" t="s">
        <v>24</v>
      </c>
      <c r="E25" s="37" t="s">
        <v>40</v>
      </c>
      <c r="F25" s="66">
        <v>100</v>
      </c>
      <c r="G25" s="68">
        <v>1.36</v>
      </c>
      <c r="H25" s="68">
        <v>5.22</v>
      </c>
      <c r="I25" s="68">
        <v>9.1199999999999992</v>
      </c>
      <c r="J25" s="67">
        <v>84.773539760000006</v>
      </c>
      <c r="K25" s="53" t="s">
        <v>82</v>
      </c>
      <c r="L25" s="45">
        <v>24.53</v>
      </c>
    </row>
    <row r="26" spans="1:12" ht="15" x14ac:dyDescent="0.25">
      <c r="A26" s="20"/>
      <c r="B26" s="13"/>
      <c r="C26" s="10"/>
      <c r="D26" s="6" t="s">
        <v>25</v>
      </c>
      <c r="E26" s="36" t="s">
        <v>78</v>
      </c>
      <c r="F26" s="66">
        <v>250</v>
      </c>
      <c r="G26" s="68">
        <v>2</v>
      </c>
      <c r="H26" s="68">
        <v>6.2</v>
      </c>
      <c r="I26" s="68">
        <v>8.67</v>
      </c>
      <c r="J26" s="67">
        <v>119.3302</v>
      </c>
      <c r="K26" s="53" t="s">
        <v>83</v>
      </c>
      <c r="L26" s="45">
        <v>23.35</v>
      </c>
    </row>
    <row r="27" spans="1:12" ht="15" x14ac:dyDescent="0.25">
      <c r="A27" s="20"/>
      <c r="B27" s="13"/>
      <c r="C27" s="10"/>
      <c r="D27" s="6" t="s">
        <v>26</v>
      </c>
      <c r="E27" s="36" t="s">
        <v>79</v>
      </c>
      <c r="F27" s="33">
        <v>100</v>
      </c>
      <c r="G27" s="48">
        <v>11.76</v>
      </c>
      <c r="H27" s="48">
        <v>11.4</v>
      </c>
      <c r="I27" s="48">
        <v>17.5</v>
      </c>
      <c r="J27" s="39">
        <v>207.68</v>
      </c>
      <c r="K27" s="53" t="s">
        <v>84</v>
      </c>
      <c r="L27" s="45">
        <v>54.26</v>
      </c>
    </row>
    <row r="28" spans="1:12" ht="15" x14ac:dyDescent="0.25">
      <c r="A28" s="20"/>
      <c r="B28" s="13"/>
      <c r="C28" s="10"/>
      <c r="D28" s="6" t="s">
        <v>27</v>
      </c>
      <c r="E28" s="32" t="s">
        <v>80</v>
      </c>
      <c r="F28" s="66">
        <v>185</v>
      </c>
      <c r="G28" s="68">
        <v>11.61</v>
      </c>
      <c r="H28" s="68">
        <v>8.81</v>
      </c>
      <c r="I28" s="68">
        <v>52.52</v>
      </c>
      <c r="J28" s="67">
        <v>329.69612219999999</v>
      </c>
      <c r="K28" s="53" t="s">
        <v>85</v>
      </c>
      <c r="L28" s="45">
        <v>19.95</v>
      </c>
    </row>
    <row r="29" spans="1:12" ht="15" x14ac:dyDescent="0.25">
      <c r="A29" s="20"/>
      <c r="B29" s="13"/>
      <c r="C29" s="10"/>
      <c r="D29" s="6" t="s">
        <v>28</v>
      </c>
      <c r="E29" s="38" t="s">
        <v>81</v>
      </c>
      <c r="F29" s="33">
        <v>200</v>
      </c>
      <c r="G29" s="48">
        <v>0</v>
      </c>
      <c r="H29" s="48">
        <v>0</v>
      </c>
      <c r="I29" s="48">
        <v>22.33</v>
      </c>
      <c r="J29" s="39">
        <v>91.532499999999985</v>
      </c>
      <c r="K29" s="53" t="s">
        <v>63</v>
      </c>
      <c r="L29" s="45">
        <v>3.6</v>
      </c>
    </row>
    <row r="30" spans="1:12" ht="13.9" customHeight="1" x14ac:dyDescent="0.25">
      <c r="A30" s="20"/>
      <c r="B30" s="13"/>
      <c r="C30" s="10"/>
      <c r="D30" s="6" t="s">
        <v>29</v>
      </c>
      <c r="E30" s="36" t="s">
        <v>36</v>
      </c>
      <c r="F30" s="33">
        <v>30</v>
      </c>
      <c r="G30" s="48">
        <v>2.37</v>
      </c>
      <c r="H30" s="48">
        <v>0.3</v>
      </c>
      <c r="I30" s="48">
        <v>15.48</v>
      </c>
      <c r="J30" s="39">
        <v>73.649999999999991</v>
      </c>
      <c r="K30" s="53" t="s">
        <v>74</v>
      </c>
      <c r="L30" s="45">
        <v>3.42</v>
      </c>
    </row>
    <row r="31" spans="1:12" ht="12" customHeight="1" x14ac:dyDescent="0.25">
      <c r="A31" s="20"/>
      <c r="B31" s="13"/>
      <c r="C31" s="10"/>
      <c r="D31" s="6" t="s">
        <v>30</v>
      </c>
      <c r="E31" s="32" t="s">
        <v>37</v>
      </c>
      <c r="F31" s="33">
        <v>20</v>
      </c>
      <c r="G31" s="48">
        <v>1.32</v>
      </c>
      <c r="H31" s="48">
        <v>0.24</v>
      </c>
      <c r="I31" s="48">
        <v>8.34</v>
      </c>
      <c r="J31" s="39">
        <v>38.676000000000002</v>
      </c>
      <c r="K31" s="53" t="s">
        <v>74</v>
      </c>
      <c r="L31" s="45">
        <v>2.2799999999999998</v>
      </c>
    </row>
    <row r="32" spans="1:12" ht="15" x14ac:dyDescent="0.25">
      <c r="A32" s="21"/>
      <c r="B32" s="14"/>
      <c r="C32" s="7"/>
      <c r="D32" s="15" t="s">
        <v>31</v>
      </c>
      <c r="E32" s="8"/>
      <c r="F32" s="16">
        <f>SUM(F25:F31)</f>
        <v>885</v>
      </c>
      <c r="G32" s="49">
        <f>IF(SUM(G25:G31)&gt;0,SUM(G25:G31),"")</f>
        <v>30.42</v>
      </c>
      <c r="H32" s="49">
        <f>IF(SUM(H25:H31)&gt;0,SUM(H25:H31),"")</f>
        <v>32.17</v>
      </c>
      <c r="I32" s="49">
        <f>IF(SUM(I25:I31)&gt;0,SUM(I25:I31),"")</f>
        <v>133.96</v>
      </c>
      <c r="J32" s="40">
        <f>IF(SUM(J25:J31)&gt;0,SUM(J25:J31),"")</f>
        <v>945.33836196000004</v>
      </c>
      <c r="K32" s="42"/>
      <c r="L32" s="46">
        <f>IF(SUM(L25:L31)&gt;0,SUM(L25:L31),"")</f>
        <v>131.38999999999999</v>
      </c>
    </row>
    <row r="33" spans="1:12" ht="15.75" thickBot="1" x14ac:dyDescent="0.25">
      <c r="A33" s="23">
        <f>A20</f>
        <v>1</v>
      </c>
      <c r="B33" s="24">
        <f>B20</f>
        <v>2</v>
      </c>
      <c r="C33" s="194" t="s">
        <v>4</v>
      </c>
      <c r="D33" s="195"/>
      <c r="E33" s="25"/>
      <c r="F33" s="26">
        <f>F24+F32</f>
        <v>1435</v>
      </c>
      <c r="G33" s="50">
        <f>SUM(G20:G32)/2</f>
        <v>52.94</v>
      </c>
      <c r="H33" s="50">
        <f>SUM(H20:H32)/2</f>
        <v>54.989999999999995</v>
      </c>
      <c r="I33" s="50">
        <f>SUM(I20:I32)/2</f>
        <v>227.25</v>
      </c>
      <c r="J33" s="50">
        <f>SUM(J20:J32)/2</f>
        <v>1625.6478066658829</v>
      </c>
      <c r="K33" s="50"/>
      <c r="L33" s="50">
        <f>SUM(L20:L32)/2</f>
        <v>264.99</v>
      </c>
    </row>
    <row r="34" spans="1:12" ht="15" x14ac:dyDescent="0.25">
      <c r="A34" s="17">
        <v>1</v>
      </c>
      <c r="B34" s="18">
        <v>3</v>
      </c>
      <c r="C34" s="19" t="s">
        <v>18</v>
      </c>
      <c r="D34" s="55" t="s">
        <v>19</v>
      </c>
      <c r="E34" s="31" t="s">
        <v>144</v>
      </c>
      <c r="F34" s="63">
        <v>250</v>
      </c>
      <c r="G34" s="65">
        <v>7</v>
      </c>
      <c r="H34" s="65">
        <v>9.66</v>
      </c>
      <c r="I34" s="65">
        <v>49.03</v>
      </c>
      <c r="J34" s="64">
        <v>309.60198231729743</v>
      </c>
      <c r="K34" s="52" t="s">
        <v>88</v>
      </c>
      <c r="L34" s="59">
        <v>30.15</v>
      </c>
    </row>
    <row r="35" spans="1:12" ht="15" x14ac:dyDescent="0.25">
      <c r="A35" s="20"/>
      <c r="B35" s="13"/>
      <c r="C35" s="10"/>
      <c r="D35" s="56" t="s">
        <v>20</v>
      </c>
      <c r="E35" s="32" t="s">
        <v>41</v>
      </c>
      <c r="F35" s="33">
        <v>200</v>
      </c>
      <c r="G35" s="48">
        <v>3.14</v>
      </c>
      <c r="H35" s="48">
        <v>3.21</v>
      </c>
      <c r="I35" s="48">
        <v>14.39</v>
      </c>
      <c r="J35" s="39">
        <v>96.371359999999981</v>
      </c>
      <c r="K35" s="53" t="s">
        <v>86</v>
      </c>
      <c r="L35" s="60">
        <v>17.03</v>
      </c>
    </row>
    <row r="36" spans="1:12" ht="14.45" customHeight="1" x14ac:dyDescent="0.25">
      <c r="A36" s="20"/>
      <c r="B36" s="13"/>
      <c r="C36" s="10"/>
      <c r="D36" s="57" t="s">
        <v>21</v>
      </c>
      <c r="E36" s="32" t="s">
        <v>135</v>
      </c>
      <c r="F36" s="33">
        <v>40</v>
      </c>
      <c r="G36" s="48">
        <v>4.25</v>
      </c>
      <c r="H36" s="48">
        <v>4.4400000000000004</v>
      </c>
      <c r="I36" s="48">
        <v>13.9</v>
      </c>
      <c r="J36" s="39">
        <v>117.22822399999998</v>
      </c>
      <c r="K36" s="53" t="s">
        <v>87</v>
      </c>
      <c r="L36" s="60">
        <v>16.739999999999998</v>
      </c>
    </row>
    <row r="37" spans="1:12" ht="15" x14ac:dyDescent="0.25">
      <c r="A37" s="20"/>
      <c r="B37" s="13"/>
      <c r="C37" s="10"/>
      <c r="D37" s="56" t="s">
        <v>21</v>
      </c>
      <c r="E37" s="32" t="s">
        <v>73</v>
      </c>
      <c r="F37" s="66">
        <v>20</v>
      </c>
      <c r="G37" s="97">
        <v>1.5</v>
      </c>
      <c r="H37" s="97">
        <v>0.5</v>
      </c>
      <c r="I37" s="97">
        <v>10.119999999999999</v>
      </c>
      <c r="J37" s="97">
        <v>52.2</v>
      </c>
      <c r="K37" s="117" t="s">
        <v>74</v>
      </c>
      <c r="L37" s="171">
        <v>4.8600000000000003</v>
      </c>
    </row>
    <row r="38" spans="1:12" ht="15" x14ac:dyDescent="0.25">
      <c r="A38" s="20"/>
      <c r="B38" s="13"/>
      <c r="C38" s="10"/>
      <c r="D38" s="57"/>
      <c r="E38" s="36" t="s">
        <v>42</v>
      </c>
      <c r="F38" s="33">
        <v>40</v>
      </c>
      <c r="G38" s="48">
        <v>5.7</v>
      </c>
      <c r="H38" s="48">
        <v>4.5999999999999996</v>
      </c>
      <c r="I38" s="48">
        <v>0.28000000000000003</v>
      </c>
      <c r="J38" s="39">
        <v>62.783999999999999</v>
      </c>
      <c r="K38" s="53" t="s">
        <v>95</v>
      </c>
      <c r="L38" s="62">
        <v>10.14</v>
      </c>
    </row>
    <row r="39" spans="1:12" ht="15" x14ac:dyDescent="0.25">
      <c r="A39" s="21"/>
      <c r="B39" s="14"/>
      <c r="C39" s="7"/>
      <c r="D39" s="15" t="s">
        <v>31</v>
      </c>
      <c r="E39" s="8"/>
      <c r="F39" s="16">
        <f>SUM(F34:F38)</f>
        <v>550</v>
      </c>
      <c r="G39" s="49">
        <f>IF(SUM(G34:G38)&gt;0,SUM(G34:G38),"")</f>
        <v>21.59</v>
      </c>
      <c r="H39" s="49">
        <f>IF(SUM(H34:H38)&gt;0,SUM(H34:H38),"")</f>
        <v>22.410000000000004</v>
      </c>
      <c r="I39" s="49">
        <f>IF(SUM(I34:I38)&gt;0,SUM(I34:I38),"")</f>
        <v>87.720000000000013</v>
      </c>
      <c r="J39" s="40">
        <f>IF(SUM(J34:J38)&gt;0,SUM(J34:J38),"")</f>
        <v>638.18556631729746</v>
      </c>
      <c r="K39" s="42"/>
      <c r="L39" s="61">
        <f>IF(SUM(L34:L38)&gt;0,SUM(L34:L38),"")</f>
        <v>78.92</v>
      </c>
    </row>
    <row r="40" spans="1:12" ht="15" x14ac:dyDescent="0.25">
      <c r="A40" s="22">
        <v>1</v>
      </c>
      <c r="B40" s="12">
        <v>3</v>
      </c>
      <c r="C40" s="9" t="s">
        <v>23</v>
      </c>
      <c r="D40" s="6" t="s">
        <v>24</v>
      </c>
      <c r="E40" s="37" t="s">
        <v>64</v>
      </c>
      <c r="F40" s="66">
        <v>100</v>
      </c>
      <c r="G40" s="68">
        <v>0.8</v>
      </c>
      <c r="H40" s="68">
        <v>0.57999999999999996</v>
      </c>
      <c r="I40" s="68">
        <v>3.74</v>
      </c>
      <c r="J40" s="67">
        <v>23</v>
      </c>
      <c r="K40" s="53" t="s">
        <v>92</v>
      </c>
      <c r="L40" s="45">
        <v>18.02</v>
      </c>
    </row>
    <row r="41" spans="1:12" ht="15" x14ac:dyDescent="0.25">
      <c r="A41" s="20"/>
      <c r="B41" s="13"/>
      <c r="C41" s="10"/>
      <c r="D41" s="6" t="s">
        <v>25</v>
      </c>
      <c r="E41" s="36" t="s">
        <v>90</v>
      </c>
      <c r="F41" s="66">
        <v>250</v>
      </c>
      <c r="G41" s="68">
        <v>2.2999999999999998</v>
      </c>
      <c r="H41" s="68">
        <v>6.17</v>
      </c>
      <c r="I41" s="68">
        <v>14</v>
      </c>
      <c r="J41" s="67">
        <v>139.652242</v>
      </c>
      <c r="K41" s="53" t="s">
        <v>93</v>
      </c>
      <c r="L41" s="45">
        <v>23.35</v>
      </c>
    </row>
    <row r="42" spans="1:12" ht="15" x14ac:dyDescent="0.25">
      <c r="A42" s="20"/>
      <c r="B42" s="13"/>
      <c r="C42" s="10"/>
      <c r="D42" s="6" t="s">
        <v>26</v>
      </c>
      <c r="E42" s="36" t="s">
        <v>89</v>
      </c>
      <c r="F42" s="66">
        <v>280</v>
      </c>
      <c r="G42" s="68">
        <v>22.95</v>
      </c>
      <c r="H42" s="68">
        <v>24.6</v>
      </c>
      <c r="I42" s="68">
        <v>57.81</v>
      </c>
      <c r="J42" s="67">
        <v>542.46051146666696</v>
      </c>
      <c r="K42" s="53" t="s">
        <v>94</v>
      </c>
      <c r="L42" s="45">
        <v>118.8</v>
      </c>
    </row>
    <row r="43" spans="1:12" ht="15" x14ac:dyDescent="0.25">
      <c r="A43" s="20"/>
      <c r="B43" s="13"/>
      <c r="C43" s="10"/>
      <c r="D43" s="6" t="s">
        <v>28</v>
      </c>
      <c r="E43" s="32" t="s">
        <v>91</v>
      </c>
      <c r="F43" s="33">
        <v>200</v>
      </c>
      <c r="G43" s="48">
        <v>0</v>
      </c>
      <c r="H43" s="48">
        <v>0</v>
      </c>
      <c r="I43" s="48">
        <v>18.95</v>
      </c>
      <c r="J43" s="39">
        <v>70.710400000000007</v>
      </c>
      <c r="K43" s="53" t="s">
        <v>95</v>
      </c>
      <c r="L43" s="45">
        <v>16.8</v>
      </c>
    </row>
    <row r="44" spans="1:12" ht="15" x14ac:dyDescent="0.25">
      <c r="A44" s="20"/>
      <c r="B44" s="13"/>
      <c r="C44" s="10"/>
      <c r="D44" s="6" t="s">
        <v>29</v>
      </c>
      <c r="E44" s="38" t="s">
        <v>36</v>
      </c>
      <c r="F44" s="33">
        <v>40</v>
      </c>
      <c r="G44" s="48">
        <v>2.16</v>
      </c>
      <c r="H44" s="48">
        <v>0.4</v>
      </c>
      <c r="I44" s="48">
        <v>22.64</v>
      </c>
      <c r="J44" s="39">
        <v>98.2</v>
      </c>
      <c r="K44" s="53" t="s">
        <v>74</v>
      </c>
      <c r="L44" s="45">
        <v>4.5599999999999996</v>
      </c>
    </row>
    <row r="45" spans="1:12" ht="15" x14ac:dyDescent="0.25">
      <c r="A45" s="20"/>
      <c r="B45" s="13"/>
      <c r="C45" s="10"/>
      <c r="D45" s="6" t="s">
        <v>30</v>
      </c>
      <c r="E45" s="36" t="s">
        <v>37</v>
      </c>
      <c r="F45" s="33">
        <v>40</v>
      </c>
      <c r="G45" s="48">
        <v>2.64</v>
      </c>
      <c r="H45" s="48">
        <v>0.42</v>
      </c>
      <c r="I45" s="48">
        <v>16.68</v>
      </c>
      <c r="J45" s="39">
        <v>77.352000000000004</v>
      </c>
      <c r="K45" s="53" t="s">
        <v>74</v>
      </c>
      <c r="L45" s="45">
        <v>4.5599999999999996</v>
      </c>
    </row>
    <row r="46" spans="1:12" ht="15" x14ac:dyDescent="0.25">
      <c r="A46" s="21"/>
      <c r="B46" s="14"/>
      <c r="C46" s="7"/>
      <c r="D46" s="15" t="s">
        <v>31</v>
      </c>
      <c r="E46" s="8"/>
      <c r="F46" s="16">
        <f>SUM(F40:F45)</f>
        <v>910</v>
      </c>
      <c r="G46" s="49">
        <f>IF(SUM(G40:G45)&gt;0,SUM(G40:G45),"")</f>
        <v>30.849999999999998</v>
      </c>
      <c r="H46" s="49">
        <f>IF(SUM(H40:H45)&gt;0,SUM(H40:H45),"")</f>
        <v>32.17</v>
      </c>
      <c r="I46" s="49">
        <f>IF(SUM(I40:I45)&gt;0,SUM(I40:I45),"")</f>
        <v>133.82000000000002</v>
      </c>
      <c r="J46" s="40">
        <f>IF(SUM(J40:J45)&gt;0,SUM(J40:J45),"")</f>
        <v>951.37515346666703</v>
      </c>
      <c r="K46" s="42"/>
      <c r="L46" s="46">
        <f>IF(SUM(L40:L45)&gt;0,SUM(L40:L45),"")</f>
        <v>186.09000000000003</v>
      </c>
    </row>
    <row r="47" spans="1:12" ht="15.75" thickBot="1" x14ac:dyDescent="0.25">
      <c r="A47" s="23">
        <f>A34</f>
        <v>1</v>
      </c>
      <c r="B47" s="24">
        <f>B34</f>
        <v>3</v>
      </c>
      <c r="C47" s="194" t="s">
        <v>4</v>
      </c>
      <c r="D47" s="195"/>
      <c r="E47" s="25"/>
      <c r="F47" s="26">
        <f>F39+F46</f>
        <v>1460</v>
      </c>
      <c r="G47" s="50">
        <f>SUM(G34:G46)/2</f>
        <v>52.439999999999991</v>
      </c>
      <c r="H47" s="50">
        <f>SUM(H34:H46)/2</f>
        <v>54.580000000000013</v>
      </c>
      <c r="I47" s="50">
        <f>SUM(I34:I46)/2</f>
        <v>221.54000000000002</v>
      </c>
      <c r="J47" s="50">
        <f>SUM(J34:J46)/2</f>
        <v>1589.5607197839643</v>
      </c>
      <c r="K47" s="50"/>
      <c r="L47" s="50">
        <f>SUM(L34:L46)/2</f>
        <v>265.01</v>
      </c>
    </row>
    <row r="48" spans="1:12" ht="15" x14ac:dyDescent="0.25">
      <c r="A48" s="17">
        <v>1</v>
      </c>
      <c r="B48" s="18">
        <v>4</v>
      </c>
      <c r="C48" s="19" t="s">
        <v>18</v>
      </c>
      <c r="D48" s="5" t="s">
        <v>19</v>
      </c>
      <c r="E48" s="31" t="s">
        <v>43</v>
      </c>
      <c r="F48" s="63">
        <v>200</v>
      </c>
      <c r="G48" s="69">
        <v>17.100000000000001</v>
      </c>
      <c r="H48" s="69">
        <v>19.100000000000001</v>
      </c>
      <c r="I48" s="69">
        <v>12.98</v>
      </c>
      <c r="J48" s="69">
        <v>319.58568258064503</v>
      </c>
      <c r="K48" s="52" t="s">
        <v>96</v>
      </c>
      <c r="L48" s="44">
        <v>68.930000000000007</v>
      </c>
    </row>
    <row r="49" spans="1:12" ht="15" x14ac:dyDescent="0.25">
      <c r="A49" s="20"/>
      <c r="B49" s="13"/>
      <c r="C49" s="10"/>
      <c r="D49" s="6" t="s">
        <v>20</v>
      </c>
      <c r="E49" s="32" t="s">
        <v>39</v>
      </c>
      <c r="F49" s="33">
        <v>200</v>
      </c>
      <c r="G49" s="48">
        <v>0.19</v>
      </c>
      <c r="H49" s="48">
        <v>0.04</v>
      </c>
      <c r="I49" s="48">
        <v>9.2200000000000006</v>
      </c>
      <c r="J49" s="39">
        <v>36.005279999999999</v>
      </c>
      <c r="K49" s="53" t="s">
        <v>72</v>
      </c>
      <c r="L49" s="45">
        <v>2.2400000000000002</v>
      </c>
    </row>
    <row r="50" spans="1:12" ht="15" x14ac:dyDescent="0.25">
      <c r="A50" s="20"/>
      <c r="B50" s="13"/>
      <c r="C50" s="10"/>
      <c r="D50" s="6" t="s">
        <v>21</v>
      </c>
      <c r="E50" s="32" t="s">
        <v>73</v>
      </c>
      <c r="F50" s="33">
        <v>30</v>
      </c>
      <c r="G50" s="48">
        <v>2.31</v>
      </c>
      <c r="H50" s="48">
        <v>0.9</v>
      </c>
      <c r="I50" s="48">
        <v>17.989999999999998</v>
      </c>
      <c r="J50" s="39">
        <v>80.855999999999995</v>
      </c>
      <c r="K50" s="53" t="s">
        <v>74</v>
      </c>
      <c r="L50" s="45">
        <v>4.8600000000000003</v>
      </c>
    </row>
    <row r="51" spans="1:12" ht="14.45" customHeight="1" x14ac:dyDescent="0.25">
      <c r="A51" s="20"/>
      <c r="B51" s="13"/>
      <c r="C51" s="10"/>
      <c r="D51" s="6" t="s">
        <v>22</v>
      </c>
      <c r="E51" s="36" t="s">
        <v>34</v>
      </c>
      <c r="F51" s="33">
        <v>100</v>
      </c>
      <c r="G51" s="48">
        <v>0.4</v>
      </c>
      <c r="H51" s="48">
        <v>0.4</v>
      </c>
      <c r="I51" s="48">
        <v>11.6</v>
      </c>
      <c r="J51" s="39">
        <v>48.68</v>
      </c>
      <c r="K51" s="53"/>
      <c r="L51" s="45">
        <v>20</v>
      </c>
    </row>
    <row r="52" spans="1:12" ht="15" x14ac:dyDescent="0.25">
      <c r="A52" s="20"/>
      <c r="B52" s="13"/>
      <c r="C52" s="10"/>
      <c r="D52" s="2"/>
      <c r="E52" s="32" t="s">
        <v>44</v>
      </c>
      <c r="F52" s="33">
        <v>30</v>
      </c>
      <c r="G52" s="48">
        <v>2.25</v>
      </c>
      <c r="H52" s="48">
        <v>2.54</v>
      </c>
      <c r="I52" s="48">
        <v>30.01</v>
      </c>
      <c r="J52" s="39">
        <v>126.678</v>
      </c>
      <c r="K52" s="53" t="s">
        <v>74</v>
      </c>
      <c r="L52" s="45">
        <v>5.28</v>
      </c>
    </row>
    <row r="53" spans="1:12" ht="15" x14ac:dyDescent="0.25">
      <c r="A53" s="21"/>
      <c r="B53" s="14"/>
      <c r="C53" s="7"/>
      <c r="D53" s="15" t="s">
        <v>31</v>
      </c>
      <c r="E53" s="8"/>
      <c r="F53" s="16">
        <f>SUM(F48:F52)</f>
        <v>560</v>
      </c>
      <c r="G53" s="49">
        <f>IF(SUM(G48:G52)&gt;0,SUM(G48:G52),"")</f>
        <v>22.25</v>
      </c>
      <c r="H53" s="49">
        <f>IF(SUM(H48:H52)&gt;0,SUM(H48:H52),"")</f>
        <v>22.979999999999997</v>
      </c>
      <c r="I53" s="49">
        <f>IF(SUM(I48:I52)&gt;0,SUM(I48:I52),"")</f>
        <v>81.8</v>
      </c>
      <c r="J53" s="40">
        <f>IF(SUM(J48:J52)&gt;0,SUM(J48:J52),"")</f>
        <v>611.804962580645</v>
      </c>
      <c r="K53" s="42"/>
      <c r="L53" s="46">
        <f>IF(SUM(L48:L52)&gt;0,SUM(L48:L52),"")</f>
        <v>101.31</v>
      </c>
    </row>
    <row r="54" spans="1:12" ht="15" x14ac:dyDescent="0.25">
      <c r="A54" s="22">
        <v>1</v>
      </c>
      <c r="B54" s="12">
        <v>4</v>
      </c>
      <c r="C54" s="9" t="s">
        <v>23</v>
      </c>
      <c r="D54" s="6" t="s">
        <v>24</v>
      </c>
      <c r="E54" s="37" t="s">
        <v>64</v>
      </c>
      <c r="F54" s="66">
        <v>100</v>
      </c>
      <c r="G54" s="68">
        <v>1.53</v>
      </c>
      <c r="H54" s="68">
        <v>5.96</v>
      </c>
      <c r="I54" s="68">
        <v>8.32</v>
      </c>
      <c r="J54" s="67">
        <v>92.691829999999996</v>
      </c>
      <c r="K54" s="53" t="s">
        <v>98</v>
      </c>
      <c r="L54" s="45">
        <v>10.220000000000001</v>
      </c>
    </row>
    <row r="55" spans="1:12" ht="17.45" customHeight="1" x14ac:dyDescent="0.25">
      <c r="A55" s="20"/>
      <c r="B55" s="13"/>
      <c r="C55" s="10"/>
      <c r="D55" s="6" t="s">
        <v>25</v>
      </c>
      <c r="E55" s="36" t="s">
        <v>45</v>
      </c>
      <c r="F55" s="66">
        <v>250</v>
      </c>
      <c r="G55" s="68">
        <v>5.5</v>
      </c>
      <c r="H55" s="68">
        <v>8.99</v>
      </c>
      <c r="I55" s="68">
        <v>35</v>
      </c>
      <c r="J55" s="67">
        <v>175.24754928979999</v>
      </c>
      <c r="K55" s="53" t="s">
        <v>99</v>
      </c>
      <c r="L55" s="45">
        <v>42.1</v>
      </c>
    </row>
    <row r="56" spans="1:12" ht="15" x14ac:dyDescent="0.25">
      <c r="A56" s="20"/>
      <c r="B56" s="13"/>
      <c r="C56" s="10"/>
      <c r="D56" s="6" t="s">
        <v>26</v>
      </c>
      <c r="E56" s="36" t="s">
        <v>97</v>
      </c>
      <c r="F56" s="33">
        <v>100</v>
      </c>
      <c r="G56" s="48">
        <v>15.23</v>
      </c>
      <c r="H56" s="48">
        <v>6.86</v>
      </c>
      <c r="I56" s="48">
        <v>8.02</v>
      </c>
      <c r="J56" s="39">
        <v>183.31281999999999</v>
      </c>
      <c r="K56" s="53" t="s">
        <v>100</v>
      </c>
      <c r="L56" s="45">
        <v>71.12</v>
      </c>
    </row>
    <row r="57" spans="1:12" ht="15.6" customHeight="1" x14ac:dyDescent="0.25">
      <c r="A57" s="20"/>
      <c r="B57" s="13"/>
      <c r="C57" s="10"/>
      <c r="D57" s="6" t="s">
        <v>27</v>
      </c>
      <c r="E57" s="32" t="s">
        <v>46</v>
      </c>
      <c r="F57" s="66">
        <v>180</v>
      </c>
      <c r="G57" s="68">
        <v>4.0999999999999996</v>
      </c>
      <c r="H57" s="68">
        <v>9.8000000000000007</v>
      </c>
      <c r="I57" s="68">
        <v>28.17</v>
      </c>
      <c r="J57" s="67">
        <v>270.71967609020601</v>
      </c>
      <c r="K57" s="53" t="s">
        <v>101</v>
      </c>
      <c r="L57" s="45">
        <v>28.18</v>
      </c>
    </row>
    <row r="58" spans="1:12" ht="14.45" customHeight="1" x14ac:dyDescent="0.25">
      <c r="A58" s="20"/>
      <c r="B58" s="13"/>
      <c r="C58" s="10"/>
      <c r="D58" s="6" t="s">
        <v>28</v>
      </c>
      <c r="E58" s="38" t="s">
        <v>47</v>
      </c>
      <c r="F58" s="33">
        <v>200</v>
      </c>
      <c r="G58" s="48">
        <v>0.53</v>
      </c>
      <c r="H58" s="48">
        <v>0.06</v>
      </c>
      <c r="I58" s="48">
        <v>30.27</v>
      </c>
      <c r="J58" s="39">
        <v>115.41722887999998</v>
      </c>
      <c r="K58" s="53" t="s">
        <v>102</v>
      </c>
      <c r="L58" s="45">
        <v>4.0999999999999996</v>
      </c>
    </row>
    <row r="59" spans="1:12" ht="12.6" customHeight="1" x14ac:dyDescent="0.25">
      <c r="A59" s="20"/>
      <c r="B59" s="13"/>
      <c r="C59" s="10"/>
      <c r="D59" s="6" t="s">
        <v>29</v>
      </c>
      <c r="E59" s="36" t="s">
        <v>36</v>
      </c>
      <c r="F59" s="33">
        <v>40</v>
      </c>
      <c r="G59" s="48">
        <v>2.37</v>
      </c>
      <c r="H59" s="48">
        <v>0.3</v>
      </c>
      <c r="I59" s="48">
        <v>15.48</v>
      </c>
      <c r="J59" s="39">
        <v>73.650000000000006</v>
      </c>
      <c r="K59" s="53" t="s">
        <v>74</v>
      </c>
      <c r="L59" s="45">
        <v>4.5599999999999996</v>
      </c>
    </row>
    <row r="60" spans="1:12" ht="13.15" customHeight="1" x14ac:dyDescent="0.25">
      <c r="A60" s="20"/>
      <c r="B60" s="13"/>
      <c r="C60" s="10"/>
      <c r="D60" s="6" t="s">
        <v>30</v>
      </c>
      <c r="E60" s="32" t="s">
        <v>37</v>
      </c>
      <c r="F60" s="33">
        <v>30</v>
      </c>
      <c r="G60" s="48">
        <v>1.32</v>
      </c>
      <c r="H60" s="48">
        <v>0.24</v>
      </c>
      <c r="I60" s="48">
        <v>8.34</v>
      </c>
      <c r="J60" s="39">
        <v>38.68</v>
      </c>
      <c r="K60" s="53" t="s">
        <v>74</v>
      </c>
      <c r="L60" s="45">
        <v>3.42</v>
      </c>
    </row>
    <row r="61" spans="1:12" ht="15" x14ac:dyDescent="0.25">
      <c r="A61" s="21"/>
      <c r="B61" s="14"/>
      <c r="C61" s="7"/>
      <c r="D61" s="15" t="s">
        <v>31</v>
      </c>
      <c r="E61" s="8"/>
      <c r="F61" s="16">
        <f>SUM(F54:F60)</f>
        <v>900</v>
      </c>
      <c r="G61" s="49">
        <f>IF(SUM(G54:G60)&gt;0,SUM(G54:G60),"")</f>
        <v>30.580000000000002</v>
      </c>
      <c r="H61" s="49">
        <f>IF(SUM(H54:H60)&gt;0,SUM(H54:H60),"")</f>
        <v>32.21</v>
      </c>
      <c r="I61" s="49">
        <f>IF(SUM(I54:I60)&gt;0,SUM(I54:I60),"")</f>
        <v>133.6</v>
      </c>
      <c r="J61" s="40">
        <f>IF(SUM(J54:J60)&gt;0,SUM(J54:J60),"")</f>
        <v>949.71910426000591</v>
      </c>
      <c r="K61" s="42"/>
      <c r="L61" s="46">
        <f>IF(SUM(L54:L60)&gt;0,SUM(L54:L60),"")</f>
        <v>163.69999999999999</v>
      </c>
    </row>
    <row r="62" spans="1:12" ht="15.75" thickBot="1" x14ac:dyDescent="0.25">
      <c r="A62" s="23">
        <f>A48</f>
        <v>1</v>
      </c>
      <c r="B62" s="24">
        <f>B48</f>
        <v>4</v>
      </c>
      <c r="C62" s="194" t="s">
        <v>4</v>
      </c>
      <c r="D62" s="195"/>
      <c r="E62" s="25"/>
      <c r="F62" s="26">
        <f>F53+F61</f>
        <v>1460</v>
      </c>
      <c r="G62" s="50">
        <f>SUM(G48:G61)/2</f>
        <v>52.83</v>
      </c>
      <c r="H62" s="50">
        <f>SUM(H48:H61)/2</f>
        <v>55.19</v>
      </c>
      <c r="I62" s="50">
        <f>SUM(I48:I61)/2</f>
        <v>215.39999999999998</v>
      </c>
      <c r="J62" s="50">
        <f>SUM(J48:J61)/2</f>
        <v>1561.5240668406509</v>
      </c>
      <c r="K62" s="50"/>
      <c r="L62" s="50">
        <f>SUM(L48:L61)/2</f>
        <v>265.01</v>
      </c>
    </row>
    <row r="63" spans="1:12" ht="14.45" customHeight="1" x14ac:dyDescent="0.25">
      <c r="A63" s="17">
        <v>1</v>
      </c>
      <c r="B63" s="18">
        <v>5</v>
      </c>
      <c r="C63" s="19" t="s">
        <v>18</v>
      </c>
      <c r="D63" s="55" t="s">
        <v>19</v>
      </c>
      <c r="E63" s="31" t="s">
        <v>144</v>
      </c>
      <c r="F63" s="221">
        <v>250</v>
      </c>
      <c r="G63" s="222">
        <v>8.82</v>
      </c>
      <c r="H63" s="222">
        <v>11.12</v>
      </c>
      <c r="I63" s="222">
        <v>42.15</v>
      </c>
      <c r="J63" s="223">
        <v>301.60997682162133</v>
      </c>
      <c r="K63" s="224" t="s">
        <v>104</v>
      </c>
      <c r="L63" s="225">
        <v>32.229999999999997</v>
      </c>
    </row>
    <row r="64" spans="1:12" ht="15" x14ac:dyDescent="0.25">
      <c r="A64" s="20"/>
      <c r="B64" s="13"/>
      <c r="C64" s="10"/>
      <c r="D64" s="226" t="s">
        <v>24</v>
      </c>
      <c r="E64" s="147" t="s">
        <v>49</v>
      </c>
      <c r="F64" s="149">
        <v>60</v>
      </c>
      <c r="G64" s="151">
        <v>2.27</v>
      </c>
      <c r="H64" s="151">
        <v>2.14</v>
      </c>
      <c r="I64" s="151">
        <v>16.38</v>
      </c>
      <c r="J64" s="150">
        <v>91.628696999999988</v>
      </c>
      <c r="K64" s="53" t="s">
        <v>105</v>
      </c>
      <c r="L64" s="227">
        <v>16.489999999999998</v>
      </c>
    </row>
    <row r="65" spans="1:12" ht="15" x14ac:dyDescent="0.25">
      <c r="A65" s="20"/>
      <c r="B65" s="13"/>
      <c r="C65" s="10"/>
      <c r="D65" s="56" t="s">
        <v>20</v>
      </c>
      <c r="E65" s="32" t="s">
        <v>62</v>
      </c>
      <c r="F65" s="33">
        <v>200</v>
      </c>
      <c r="G65" s="48">
        <v>3.78</v>
      </c>
      <c r="H65" s="48">
        <v>3.72</v>
      </c>
      <c r="I65" s="48">
        <v>13.14</v>
      </c>
      <c r="J65" s="39">
        <v>96.539464000000009</v>
      </c>
      <c r="K65" s="53" t="s">
        <v>63</v>
      </c>
      <c r="L65" s="45">
        <v>18.239999999999998</v>
      </c>
    </row>
    <row r="66" spans="1:12" ht="15" x14ac:dyDescent="0.25">
      <c r="A66" s="20"/>
      <c r="B66" s="13"/>
      <c r="C66" s="10"/>
      <c r="D66" s="56" t="s">
        <v>21</v>
      </c>
      <c r="E66" s="32" t="s">
        <v>48</v>
      </c>
      <c r="F66" s="33">
        <v>40</v>
      </c>
      <c r="G66" s="48">
        <v>4.91</v>
      </c>
      <c r="H66" s="48">
        <v>2.93</v>
      </c>
      <c r="I66" s="48">
        <v>14.07</v>
      </c>
      <c r="J66" s="39">
        <v>104.072</v>
      </c>
      <c r="K66" s="53" t="s">
        <v>106</v>
      </c>
      <c r="L66" s="45">
        <v>18</v>
      </c>
    </row>
    <row r="67" spans="1:12" ht="15" x14ac:dyDescent="0.25">
      <c r="A67" s="21"/>
      <c r="B67" s="14"/>
      <c r="C67" s="7"/>
      <c r="D67" s="58" t="s">
        <v>31</v>
      </c>
      <c r="E67" s="8"/>
      <c r="F67" s="16">
        <f>SUM(F63:F66)</f>
        <v>550</v>
      </c>
      <c r="G67" s="16">
        <v>19.8</v>
      </c>
      <c r="H67" s="16">
        <v>19.899999999999999</v>
      </c>
      <c r="I67" s="16">
        <v>85.7</v>
      </c>
      <c r="J67" s="16">
        <v>594</v>
      </c>
      <c r="K67" s="42"/>
      <c r="L67" s="46">
        <f>IF(SUM(L63:L66)&gt;0,SUM(L63:L66),"")</f>
        <v>84.96</v>
      </c>
    </row>
    <row r="68" spans="1:12" ht="15" x14ac:dyDescent="0.25">
      <c r="A68" s="22">
        <v>1</v>
      </c>
      <c r="B68" s="12">
        <v>5</v>
      </c>
      <c r="C68" s="9" t="s">
        <v>23</v>
      </c>
      <c r="D68" s="6" t="s">
        <v>24</v>
      </c>
      <c r="E68" s="37" t="s">
        <v>50</v>
      </c>
      <c r="F68" s="66">
        <v>100</v>
      </c>
      <c r="G68" s="68">
        <v>1.38</v>
      </c>
      <c r="H68" s="68">
        <v>5.97</v>
      </c>
      <c r="I68" s="68">
        <v>9.01</v>
      </c>
      <c r="J68" s="67">
        <v>89.864145840000006</v>
      </c>
      <c r="K68" s="53" t="s">
        <v>108</v>
      </c>
      <c r="L68" s="45">
        <v>18.2</v>
      </c>
    </row>
    <row r="69" spans="1:12" ht="15" x14ac:dyDescent="0.25">
      <c r="A69" s="20"/>
      <c r="B69" s="13"/>
      <c r="C69" s="10"/>
      <c r="D69" s="6" t="s">
        <v>25</v>
      </c>
      <c r="E69" s="36" t="s">
        <v>103</v>
      </c>
      <c r="F69" s="149">
        <v>250</v>
      </c>
      <c r="G69" s="151">
        <v>7.2</v>
      </c>
      <c r="H69" s="151">
        <v>12.3</v>
      </c>
      <c r="I69" s="151">
        <v>47.06</v>
      </c>
      <c r="J69" s="150">
        <v>236.959665</v>
      </c>
      <c r="K69" s="53" t="s">
        <v>107</v>
      </c>
      <c r="L69" s="45">
        <v>42.01</v>
      </c>
    </row>
    <row r="70" spans="1:12" ht="15" x14ac:dyDescent="0.25">
      <c r="A70" s="20"/>
      <c r="B70" s="13"/>
      <c r="C70" s="10"/>
      <c r="D70" s="6" t="s">
        <v>26</v>
      </c>
      <c r="E70" s="32" t="s">
        <v>131</v>
      </c>
      <c r="F70" s="33">
        <v>100</v>
      </c>
      <c r="G70" s="48">
        <v>13.1</v>
      </c>
      <c r="H70" s="152">
        <v>9.5</v>
      </c>
      <c r="I70" s="152">
        <v>6.4</v>
      </c>
      <c r="J70" s="152">
        <v>190</v>
      </c>
      <c r="K70" s="53" t="s">
        <v>134</v>
      </c>
      <c r="L70" s="45">
        <v>65.62</v>
      </c>
    </row>
    <row r="71" spans="1:12" ht="15" x14ac:dyDescent="0.25">
      <c r="A71" s="20"/>
      <c r="B71" s="13"/>
      <c r="C71" s="10"/>
      <c r="D71" s="6" t="s">
        <v>27</v>
      </c>
      <c r="E71" s="38" t="s">
        <v>132</v>
      </c>
      <c r="F71" s="149">
        <v>180</v>
      </c>
      <c r="G71" s="151">
        <v>4.3099999999999996</v>
      </c>
      <c r="H71" s="151">
        <v>3.52</v>
      </c>
      <c r="I71" s="151">
        <v>17.399999999999999</v>
      </c>
      <c r="J71" s="150">
        <v>124.70953476666683</v>
      </c>
      <c r="K71" s="53" t="s">
        <v>133</v>
      </c>
      <c r="L71" s="45">
        <v>35.42</v>
      </c>
    </row>
    <row r="72" spans="1:12" ht="15" x14ac:dyDescent="0.25">
      <c r="A72" s="20"/>
      <c r="B72" s="13"/>
      <c r="C72" s="10"/>
      <c r="D72" s="6" t="s">
        <v>28</v>
      </c>
      <c r="E72" s="36" t="s">
        <v>51</v>
      </c>
      <c r="F72" s="33">
        <v>200</v>
      </c>
      <c r="G72" s="48">
        <v>0.24</v>
      </c>
      <c r="H72" s="48">
        <v>0.1</v>
      </c>
      <c r="I72" s="48">
        <v>14.1</v>
      </c>
      <c r="J72" s="39">
        <v>127.47</v>
      </c>
      <c r="K72" s="53" t="s">
        <v>109</v>
      </c>
      <c r="L72" s="45">
        <v>9.68</v>
      </c>
    </row>
    <row r="73" spans="1:12" ht="15" x14ac:dyDescent="0.25">
      <c r="A73" s="20"/>
      <c r="B73" s="13"/>
      <c r="C73" s="10"/>
      <c r="D73" s="6" t="s">
        <v>29</v>
      </c>
      <c r="E73" s="32" t="s">
        <v>36</v>
      </c>
      <c r="F73" s="33">
        <v>40</v>
      </c>
      <c r="G73" s="48">
        <v>2.16</v>
      </c>
      <c r="H73" s="48">
        <v>0.4</v>
      </c>
      <c r="I73" s="48">
        <v>22.64</v>
      </c>
      <c r="J73" s="39">
        <v>98.2</v>
      </c>
      <c r="K73" s="53" t="s">
        <v>74</v>
      </c>
      <c r="L73" s="45">
        <v>4.5599999999999996</v>
      </c>
    </row>
    <row r="74" spans="1:12" ht="15" x14ac:dyDescent="0.25">
      <c r="A74" s="20"/>
      <c r="B74" s="13"/>
      <c r="C74" s="10"/>
      <c r="D74" s="6" t="s">
        <v>30</v>
      </c>
      <c r="E74" s="32" t="s">
        <v>37</v>
      </c>
      <c r="F74" s="33">
        <v>40</v>
      </c>
      <c r="G74" s="48">
        <v>2.64</v>
      </c>
      <c r="H74" s="48">
        <v>0.42</v>
      </c>
      <c r="I74" s="48">
        <v>16.68</v>
      </c>
      <c r="J74" s="39">
        <v>77.352000000000004</v>
      </c>
      <c r="K74" s="53" t="s">
        <v>74</v>
      </c>
      <c r="L74" s="45">
        <v>4.5599999999999996</v>
      </c>
    </row>
    <row r="75" spans="1:12" ht="15" x14ac:dyDescent="0.25">
      <c r="A75" s="21"/>
      <c r="B75" s="14"/>
      <c r="C75" s="7"/>
      <c r="D75" s="15" t="s">
        <v>31</v>
      </c>
      <c r="E75" s="8"/>
      <c r="F75" s="16">
        <f>SUM(F68:F74)</f>
        <v>910</v>
      </c>
      <c r="G75" s="49">
        <f>IF(SUM(G68:G74)&gt;0,SUM(G68:G74),"")</f>
        <v>31.029999999999998</v>
      </c>
      <c r="H75" s="49">
        <f>IF(SUM(H68:H74)&gt;0,SUM(H68:H74),"")</f>
        <v>32.21</v>
      </c>
      <c r="I75" s="49">
        <f>IF(SUM(I68:I74)&gt;0,SUM(I68:I74),"")</f>
        <v>133.29</v>
      </c>
      <c r="J75" s="40">
        <f>IF(SUM(J68:J74)&gt;0,SUM(J68:J74),"")</f>
        <v>944.55534560666695</v>
      </c>
      <c r="K75" s="42"/>
      <c r="L75" s="46">
        <f>IF(SUM(L68:L74)&gt;0,SUM(L68:L74),"")</f>
        <v>180.05</v>
      </c>
    </row>
    <row r="76" spans="1:12" ht="15.75" thickBot="1" x14ac:dyDescent="0.25">
      <c r="A76" s="23">
        <f>A63</f>
        <v>1</v>
      </c>
      <c r="B76" s="24">
        <f>B63</f>
        <v>5</v>
      </c>
      <c r="C76" s="194" t="s">
        <v>4</v>
      </c>
      <c r="D76" s="195"/>
      <c r="E76" s="25"/>
      <c r="F76" s="26">
        <f>F67+F75</f>
        <v>1460</v>
      </c>
      <c r="G76" s="50">
        <f>SUM(G63:G75)/2</f>
        <v>50.82</v>
      </c>
      <c r="H76" s="50">
        <f>SUM(H63:H75)/2</f>
        <v>52.114999999999995</v>
      </c>
      <c r="I76" s="50">
        <f>SUM(I63:I75)/2</f>
        <v>219.01</v>
      </c>
      <c r="J76" s="50">
        <f>SUM(J63:J75)/2</f>
        <v>1538.4804145174774</v>
      </c>
      <c r="K76" s="50"/>
      <c r="L76" s="50">
        <f>SUM(L63:L75)/2</f>
        <v>265.01</v>
      </c>
    </row>
    <row r="77" spans="1:12" ht="15" x14ac:dyDescent="0.25">
      <c r="A77" s="17">
        <v>2</v>
      </c>
      <c r="B77" s="18">
        <v>1</v>
      </c>
      <c r="C77" s="19" t="s">
        <v>18</v>
      </c>
      <c r="D77" s="5" t="s">
        <v>19</v>
      </c>
      <c r="E77" s="31" t="s">
        <v>220</v>
      </c>
      <c r="F77" s="63">
        <v>250</v>
      </c>
      <c r="G77" s="65">
        <v>11.63</v>
      </c>
      <c r="H77" s="65">
        <v>15.4</v>
      </c>
      <c r="I77" s="65">
        <v>52.71</v>
      </c>
      <c r="J77" s="64">
        <v>337.21960999999999</v>
      </c>
      <c r="K77" s="52" t="s">
        <v>117</v>
      </c>
      <c r="L77" s="44">
        <v>31.06</v>
      </c>
    </row>
    <row r="78" spans="1:12" ht="15" x14ac:dyDescent="0.25">
      <c r="A78" s="20"/>
      <c r="B78" s="13"/>
      <c r="C78" s="10"/>
      <c r="D78" s="6" t="s">
        <v>20</v>
      </c>
      <c r="E78" s="145" t="s">
        <v>41</v>
      </c>
      <c r="F78" s="33">
        <v>200</v>
      </c>
      <c r="G78" s="48">
        <v>3.14</v>
      </c>
      <c r="H78" s="48">
        <v>3.21</v>
      </c>
      <c r="I78" s="48">
        <v>14.39</v>
      </c>
      <c r="J78" s="39">
        <v>96.371359999999981</v>
      </c>
      <c r="K78" s="53" t="s">
        <v>86</v>
      </c>
      <c r="L78" s="45">
        <v>17.03</v>
      </c>
    </row>
    <row r="79" spans="1:12" ht="15" x14ac:dyDescent="0.25">
      <c r="A79" s="20"/>
      <c r="B79" s="13"/>
      <c r="C79" s="10"/>
      <c r="D79" s="6" t="s">
        <v>21</v>
      </c>
      <c r="E79" s="145" t="s">
        <v>48</v>
      </c>
      <c r="F79" s="54" t="s">
        <v>130</v>
      </c>
      <c r="G79" s="48">
        <v>4.91</v>
      </c>
      <c r="H79" s="48">
        <v>3.56</v>
      </c>
      <c r="I79" s="48">
        <v>15.99</v>
      </c>
      <c r="J79" s="39">
        <v>115.92</v>
      </c>
      <c r="K79" s="53" t="s">
        <v>106</v>
      </c>
      <c r="L79" s="45">
        <v>18</v>
      </c>
    </row>
    <row r="80" spans="1:12" ht="18" customHeight="1" x14ac:dyDescent="0.25">
      <c r="A80" s="20"/>
      <c r="B80" s="13"/>
      <c r="C80" s="10"/>
      <c r="D80" s="6" t="s">
        <v>22</v>
      </c>
      <c r="E80" s="147" t="s">
        <v>34</v>
      </c>
      <c r="F80" s="33">
        <v>100</v>
      </c>
      <c r="G80" s="48">
        <v>0.4</v>
      </c>
      <c r="H80" s="48">
        <v>0.4</v>
      </c>
      <c r="I80" s="48">
        <v>11.6</v>
      </c>
      <c r="J80" s="39">
        <v>48.68</v>
      </c>
      <c r="K80" s="53"/>
      <c r="L80" s="45">
        <v>20</v>
      </c>
    </row>
    <row r="81" spans="1:12" ht="15" x14ac:dyDescent="0.25">
      <c r="A81" s="21"/>
      <c r="B81" s="14"/>
      <c r="C81" s="7"/>
      <c r="D81" s="15" t="s">
        <v>31</v>
      </c>
      <c r="E81" s="8"/>
      <c r="F81" s="16">
        <f>SUM(F77:F80)</f>
        <v>550</v>
      </c>
      <c r="G81" s="49">
        <f>IF(SUM(G77:G80)&gt;0,SUM(G77:G80),"")</f>
        <v>20.079999999999998</v>
      </c>
      <c r="H81" s="49">
        <f>IF(SUM(H77:H80)&gt;0,SUM(H77:H80),"")</f>
        <v>22.569999999999997</v>
      </c>
      <c r="I81" s="49">
        <f>IF(SUM(I77:I80)&gt;0,SUM(I77:I80),"")</f>
        <v>94.689999999999984</v>
      </c>
      <c r="J81" s="40">
        <f>IF(SUM(J77:J80)&gt;0,SUM(J77:J80),"")</f>
        <v>598.19096999999988</v>
      </c>
      <c r="K81" s="42"/>
      <c r="L81" s="46">
        <v>86.09</v>
      </c>
    </row>
    <row r="82" spans="1:12" ht="15" x14ac:dyDescent="0.25">
      <c r="A82" s="22">
        <v>2</v>
      </c>
      <c r="B82" s="12">
        <v>1</v>
      </c>
      <c r="C82" s="9" t="s">
        <v>23</v>
      </c>
      <c r="D82" s="6" t="s">
        <v>24</v>
      </c>
      <c r="E82" s="37" t="s">
        <v>64</v>
      </c>
      <c r="F82" s="66">
        <v>100</v>
      </c>
      <c r="G82" s="68">
        <v>1.64</v>
      </c>
      <c r="H82" s="68">
        <v>4.8</v>
      </c>
      <c r="I82" s="68">
        <v>10</v>
      </c>
      <c r="J82" s="67">
        <v>96.913865999999999</v>
      </c>
      <c r="K82" s="53" t="s">
        <v>111</v>
      </c>
      <c r="L82" s="45">
        <v>16.3</v>
      </c>
    </row>
    <row r="83" spans="1:12" ht="13.15" customHeight="1" x14ac:dyDescent="0.25">
      <c r="A83" s="20"/>
      <c r="B83" s="13"/>
      <c r="C83" s="10"/>
      <c r="D83" s="6" t="s">
        <v>25</v>
      </c>
      <c r="E83" s="147" t="s">
        <v>221</v>
      </c>
      <c r="F83" s="66">
        <v>250</v>
      </c>
      <c r="G83" s="68">
        <v>6.2</v>
      </c>
      <c r="H83" s="68">
        <v>6.2</v>
      </c>
      <c r="I83" s="68">
        <v>17.559999999999999</v>
      </c>
      <c r="J83" s="67">
        <v>184.41937973719999</v>
      </c>
      <c r="K83" s="53" t="s">
        <v>63</v>
      </c>
      <c r="L83" s="45">
        <v>47.6</v>
      </c>
    </row>
    <row r="84" spans="1:12" ht="15" x14ac:dyDescent="0.25">
      <c r="A84" s="20"/>
      <c r="B84" s="13"/>
      <c r="C84" s="10"/>
      <c r="D84" s="6" t="s">
        <v>26</v>
      </c>
      <c r="E84" s="147" t="s">
        <v>110</v>
      </c>
      <c r="F84" s="33">
        <v>100</v>
      </c>
      <c r="G84" s="48">
        <v>12.31</v>
      </c>
      <c r="H84" s="48">
        <v>16.100000000000001</v>
      </c>
      <c r="I84" s="48">
        <v>12.11</v>
      </c>
      <c r="J84" s="39">
        <v>189.68</v>
      </c>
      <c r="K84" s="53" t="s">
        <v>112</v>
      </c>
      <c r="L84" s="45">
        <v>63.04</v>
      </c>
    </row>
    <row r="85" spans="1:12" ht="15" x14ac:dyDescent="0.25">
      <c r="A85" s="20"/>
      <c r="B85" s="13"/>
      <c r="C85" s="10"/>
      <c r="D85" s="6" t="s">
        <v>27</v>
      </c>
      <c r="E85" s="145" t="s">
        <v>75</v>
      </c>
      <c r="F85" s="66">
        <v>185</v>
      </c>
      <c r="G85" s="68">
        <v>6.1</v>
      </c>
      <c r="H85" s="68">
        <v>4.3499999999999996</v>
      </c>
      <c r="I85" s="68">
        <v>42.12</v>
      </c>
      <c r="J85" s="67">
        <v>233.17598100000006</v>
      </c>
      <c r="K85" s="53" t="s">
        <v>67</v>
      </c>
      <c r="L85" s="45">
        <v>27.22</v>
      </c>
    </row>
    <row r="86" spans="1:12" ht="15" x14ac:dyDescent="0.25">
      <c r="A86" s="20"/>
      <c r="B86" s="13"/>
      <c r="C86" s="10"/>
      <c r="D86" s="6" t="s">
        <v>28</v>
      </c>
      <c r="E86" s="114" t="s">
        <v>91</v>
      </c>
      <c r="F86" s="33">
        <v>200</v>
      </c>
      <c r="G86" s="48">
        <v>0</v>
      </c>
      <c r="H86" s="48">
        <v>0</v>
      </c>
      <c r="I86" s="48">
        <v>18.95</v>
      </c>
      <c r="J86" s="39">
        <v>70.710400000000007</v>
      </c>
      <c r="K86" s="53" t="s">
        <v>63</v>
      </c>
      <c r="L86" s="45">
        <v>16.8</v>
      </c>
    </row>
    <row r="87" spans="1:12" ht="13.15" customHeight="1" x14ac:dyDescent="0.25">
      <c r="A87" s="20"/>
      <c r="B87" s="13"/>
      <c r="C87" s="10"/>
      <c r="D87" s="6" t="s">
        <v>29</v>
      </c>
      <c r="E87" s="147" t="s">
        <v>36</v>
      </c>
      <c r="F87" s="66">
        <v>40</v>
      </c>
      <c r="G87" s="68">
        <v>3.16</v>
      </c>
      <c r="H87" s="68">
        <v>0.4</v>
      </c>
      <c r="I87" s="68">
        <v>20.64</v>
      </c>
      <c r="J87" s="67">
        <v>98.2</v>
      </c>
      <c r="K87" s="53" t="s">
        <v>74</v>
      </c>
      <c r="L87" s="45">
        <v>4.5599999999999996</v>
      </c>
    </row>
    <row r="88" spans="1:12" ht="17.45" customHeight="1" x14ac:dyDescent="0.25">
      <c r="A88" s="20"/>
      <c r="B88" s="13"/>
      <c r="C88" s="10"/>
      <c r="D88" s="6" t="s">
        <v>30</v>
      </c>
      <c r="E88" s="145" t="s">
        <v>37</v>
      </c>
      <c r="F88" s="66">
        <v>30</v>
      </c>
      <c r="G88" s="68">
        <v>1.98</v>
      </c>
      <c r="H88" s="68">
        <v>0.36</v>
      </c>
      <c r="I88" s="68">
        <v>12.51</v>
      </c>
      <c r="J88" s="67">
        <v>58.013999999999996</v>
      </c>
      <c r="K88" s="53" t="s">
        <v>74</v>
      </c>
      <c r="L88" s="45">
        <v>3.42</v>
      </c>
    </row>
    <row r="89" spans="1:12" ht="15" x14ac:dyDescent="0.25">
      <c r="A89" s="21"/>
      <c r="B89" s="14"/>
      <c r="C89" s="7"/>
      <c r="D89" s="15" t="s">
        <v>31</v>
      </c>
      <c r="E89" s="8"/>
      <c r="F89" s="16">
        <f>SUM(F82:F88)</f>
        <v>905</v>
      </c>
      <c r="G89" s="49">
        <f>IF(SUM(G82:G88)&gt;0,SUM(G82:G88),"")</f>
        <v>31.39</v>
      </c>
      <c r="H89" s="49">
        <f>IF(SUM(H82:H88)&gt;0,SUM(H82:H88),"")</f>
        <v>32.21</v>
      </c>
      <c r="I89" s="49">
        <f>IF(SUM(I82:I88)&gt;0,SUM(I82:I88),"")</f>
        <v>133.88999999999999</v>
      </c>
      <c r="J89" s="40">
        <f>IF(SUM(J82:J88)&gt;0,SUM(J82:J88),"")</f>
        <v>931.11362673720021</v>
      </c>
      <c r="K89" s="42"/>
      <c r="L89" s="46">
        <v>178.91</v>
      </c>
    </row>
    <row r="90" spans="1:12" ht="15.75" thickBot="1" x14ac:dyDescent="0.25">
      <c r="A90" s="23">
        <f>A77</f>
        <v>2</v>
      </c>
      <c r="B90" s="24">
        <f>B77</f>
        <v>1</v>
      </c>
      <c r="C90" s="194" t="s">
        <v>4</v>
      </c>
      <c r="D90" s="195"/>
      <c r="E90" s="25"/>
      <c r="F90" s="26">
        <f>F81+F89</f>
        <v>1455</v>
      </c>
      <c r="G90" s="50">
        <f>SUM(G77:G89)/2</f>
        <v>51.47</v>
      </c>
      <c r="H90" s="50">
        <f>SUM(H77:H89)/2</f>
        <v>54.78</v>
      </c>
      <c r="I90" s="50">
        <f>SUM(I77:I89)/2</f>
        <v>228.57999999999996</v>
      </c>
      <c r="J90" s="50">
        <f>SUM(J77:J89)/2</f>
        <v>1529.3045967372002</v>
      </c>
      <c r="K90" s="50"/>
      <c r="L90" s="50">
        <v>265</v>
      </c>
    </row>
    <row r="91" spans="1:12" ht="15" x14ac:dyDescent="0.25">
      <c r="A91" s="17">
        <v>2</v>
      </c>
      <c r="B91" s="18">
        <v>2</v>
      </c>
      <c r="C91" s="19" t="s">
        <v>18</v>
      </c>
      <c r="D91" s="5" t="s">
        <v>19</v>
      </c>
      <c r="E91" s="31" t="s">
        <v>38</v>
      </c>
      <c r="F91" s="63">
        <v>200</v>
      </c>
      <c r="G91" s="65">
        <v>19.329999999999998</v>
      </c>
      <c r="H91" s="65">
        <v>20.88</v>
      </c>
      <c r="I91" s="65">
        <v>42.5</v>
      </c>
      <c r="J91" s="64">
        <v>488.38416470588299</v>
      </c>
      <c r="K91" s="52" t="s">
        <v>71</v>
      </c>
      <c r="L91" s="44">
        <v>103.76</v>
      </c>
    </row>
    <row r="92" spans="1:12" ht="15" x14ac:dyDescent="0.25">
      <c r="A92" s="20"/>
      <c r="B92" s="13"/>
      <c r="C92" s="10"/>
      <c r="D92" s="6" t="s">
        <v>20</v>
      </c>
      <c r="E92" s="145" t="s">
        <v>39</v>
      </c>
      <c r="F92" s="33">
        <v>200</v>
      </c>
      <c r="G92" s="48">
        <v>0.19</v>
      </c>
      <c r="H92" s="48">
        <v>0.04</v>
      </c>
      <c r="I92" s="48">
        <v>9.5399999999999991</v>
      </c>
      <c r="J92" s="39">
        <v>38.485280000000003</v>
      </c>
      <c r="K92" s="53" t="s">
        <v>72</v>
      </c>
      <c r="L92" s="45">
        <v>2.2400000000000002</v>
      </c>
    </row>
    <row r="93" spans="1:12" ht="15" x14ac:dyDescent="0.25">
      <c r="A93" s="20"/>
      <c r="B93" s="13"/>
      <c r="C93" s="10"/>
      <c r="D93" s="6" t="s">
        <v>21</v>
      </c>
      <c r="E93" s="145" t="s">
        <v>73</v>
      </c>
      <c r="F93" s="66">
        <v>50</v>
      </c>
      <c r="G93" s="68">
        <v>2.6</v>
      </c>
      <c r="H93" s="68">
        <v>1.5</v>
      </c>
      <c r="I93" s="68">
        <v>29.65</v>
      </c>
      <c r="J93" s="67">
        <v>104.76</v>
      </c>
      <c r="K93" s="53" t="s">
        <v>74</v>
      </c>
      <c r="L93" s="45">
        <v>7.6</v>
      </c>
    </row>
    <row r="94" spans="1:12" ht="14.45" customHeight="1" x14ac:dyDescent="0.25">
      <c r="A94" s="20"/>
      <c r="B94" s="13"/>
      <c r="C94" s="10"/>
      <c r="D94" s="6" t="s">
        <v>22</v>
      </c>
      <c r="E94" s="147" t="s">
        <v>34</v>
      </c>
      <c r="F94" s="33">
        <v>100</v>
      </c>
      <c r="G94" s="48">
        <v>0.4</v>
      </c>
      <c r="H94" s="48">
        <v>0.4</v>
      </c>
      <c r="I94" s="48">
        <v>11.6</v>
      </c>
      <c r="J94" s="39">
        <v>48.68</v>
      </c>
      <c r="K94" s="53"/>
      <c r="L94" s="45">
        <v>20</v>
      </c>
    </row>
    <row r="95" spans="1:12" ht="15" x14ac:dyDescent="0.25">
      <c r="A95" s="21"/>
      <c r="B95" s="14"/>
      <c r="C95" s="7"/>
      <c r="D95" s="15" t="s">
        <v>31</v>
      </c>
      <c r="E95" s="8"/>
      <c r="F95" s="16">
        <f>SUM(F91:F94)</f>
        <v>550</v>
      </c>
      <c r="G95" s="49">
        <f>IF(SUM(G91:G94)&gt;0,SUM(G91:G94),"")</f>
        <v>22.52</v>
      </c>
      <c r="H95" s="49">
        <f>IF(SUM(H91:H94)&gt;0,SUM(H91:H94),"")</f>
        <v>22.819999999999997</v>
      </c>
      <c r="I95" s="49">
        <f>IF(SUM(I91:I94)&gt;0,SUM(I91:I94),"")</f>
        <v>93.289999999999992</v>
      </c>
      <c r="J95" s="40">
        <f>IF(SUM(J91:J94)&gt;0,SUM(J91:J94),"")</f>
        <v>680.30944470588292</v>
      </c>
      <c r="K95" s="42"/>
      <c r="L95" s="46">
        <f>IF(SUM(L91:L94)&gt;0,SUM(L91:L94),"")</f>
        <v>133.6</v>
      </c>
    </row>
    <row r="96" spans="1:12" ht="15" x14ac:dyDescent="0.25">
      <c r="A96" s="22">
        <v>2</v>
      </c>
      <c r="B96" s="12">
        <v>2</v>
      </c>
      <c r="C96" s="9" t="s">
        <v>23</v>
      </c>
      <c r="D96" s="6" t="s">
        <v>24</v>
      </c>
      <c r="E96" s="37" t="s">
        <v>64</v>
      </c>
      <c r="F96" s="66">
        <v>100</v>
      </c>
      <c r="G96" s="68">
        <v>0.64</v>
      </c>
      <c r="H96" s="68">
        <v>4.88</v>
      </c>
      <c r="I96" s="68">
        <v>3.74</v>
      </c>
      <c r="J96" s="67">
        <v>59.462236959999998</v>
      </c>
      <c r="K96" s="53" t="s">
        <v>92</v>
      </c>
      <c r="L96" s="45">
        <v>16.82</v>
      </c>
    </row>
    <row r="97" spans="1:12" ht="15" x14ac:dyDescent="0.25">
      <c r="A97" s="20"/>
      <c r="B97" s="13"/>
      <c r="C97" s="10"/>
      <c r="D97" s="6" t="s">
        <v>25</v>
      </c>
      <c r="E97" s="147" t="s">
        <v>52</v>
      </c>
      <c r="F97" s="66">
        <v>250</v>
      </c>
      <c r="G97" s="68">
        <v>2.4300000000000002</v>
      </c>
      <c r="H97" s="68">
        <v>3.83</v>
      </c>
      <c r="I97" s="68">
        <v>15.8</v>
      </c>
      <c r="J97" s="67">
        <v>109.16771199999999</v>
      </c>
      <c r="K97" s="53" t="s">
        <v>113</v>
      </c>
      <c r="L97" s="45">
        <v>25.7</v>
      </c>
    </row>
    <row r="98" spans="1:12" ht="15" x14ac:dyDescent="0.25">
      <c r="A98" s="20"/>
      <c r="B98" s="13"/>
      <c r="C98" s="10"/>
      <c r="D98" s="6" t="s">
        <v>26</v>
      </c>
      <c r="E98" s="147" t="s">
        <v>222</v>
      </c>
      <c r="F98" s="66">
        <v>280</v>
      </c>
      <c r="G98" s="68">
        <v>22.72</v>
      </c>
      <c r="H98" s="68">
        <v>22.23</v>
      </c>
      <c r="I98" s="68">
        <v>54.1</v>
      </c>
      <c r="J98" s="67">
        <v>504.5521</v>
      </c>
      <c r="K98" s="53" t="s">
        <v>114</v>
      </c>
      <c r="L98" s="45">
        <v>75.599999999999994</v>
      </c>
    </row>
    <row r="99" spans="1:12" ht="16.899999999999999" customHeight="1" x14ac:dyDescent="0.25">
      <c r="A99" s="20"/>
      <c r="B99" s="13"/>
      <c r="C99" s="10"/>
      <c r="D99" s="6" t="s">
        <v>28</v>
      </c>
      <c r="E99" s="147" t="s">
        <v>77</v>
      </c>
      <c r="F99" s="33">
        <v>200</v>
      </c>
      <c r="G99" s="48">
        <v>0.67</v>
      </c>
      <c r="H99" s="48">
        <v>0.56999999999999995</v>
      </c>
      <c r="I99" s="48">
        <v>31.4</v>
      </c>
      <c r="J99" s="39">
        <v>127.47</v>
      </c>
      <c r="K99" s="53" t="s">
        <v>68</v>
      </c>
      <c r="L99" s="45">
        <v>6.41</v>
      </c>
    </row>
    <row r="100" spans="1:12" ht="15" x14ac:dyDescent="0.25">
      <c r="A100" s="20"/>
      <c r="B100" s="13"/>
      <c r="C100" s="10"/>
      <c r="D100" s="6" t="s">
        <v>29</v>
      </c>
      <c r="E100" s="114" t="s">
        <v>36</v>
      </c>
      <c r="F100" s="33">
        <v>40</v>
      </c>
      <c r="G100" s="48">
        <v>3.16</v>
      </c>
      <c r="H100" s="48">
        <v>0.4</v>
      </c>
      <c r="I100" s="48">
        <v>20.64</v>
      </c>
      <c r="J100" s="39">
        <v>98.2</v>
      </c>
      <c r="K100" s="53" t="s">
        <v>74</v>
      </c>
      <c r="L100" s="45">
        <v>4.5599999999999996</v>
      </c>
    </row>
    <row r="101" spans="1:12" ht="15" x14ac:dyDescent="0.25">
      <c r="A101" s="20"/>
      <c r="B101" s="13"/>
      <c r="C101" s="10"/>
      <c r="D101" s="6" t="s">
        <v>30</v>
      </c>
      <c r="E101" s="147" t="s">
        <v>37</v>
      </c>
      <c r="F101" s="33">
        <v>20</v>
      </c>
      <c r="G101" s="48">
        <v>1.32</v>
      </c>
      <c r="H101" s="48">
        <v>0.24</v>
      </c>
      <c r="I101" s="48">
        <v>8.34</v>
      </c>
      <c r="J101" s="39">
        <v>38.676000000000002</v>
      </c>
      <c r="K101" s="53" t="s">
        <v>74</v>
      </c>
      <c r="L101" s="45">
        <v>2.2799999999999998</v>
      </c>
    </row>
    <row r="102" spans="1:12" ht="15" x14ac:dyDescent="0.25">
      <c r="A102" s="21"/>
      <c r="B102" s="14"/>
      <c r="C102" s="7"/>
      <c r="D102" s="15" t="s">
        <v>31</v>
      </c>
      <c r="E102" s="8"/>
      <c r="F102" s="16">
        <f>SUM(F96:F101)</f>
        <v>890</v>
      </c>
      <c r="G102" s="49">
        <f>IF(SUM(G96:G101)&gt;0,SUM(G96:G101),"")</f>
        <v>30.94</v>
      </c>
      <c r="H102" s="49">
        <f>IF(SUM(H96:H101)&gt;0,SUM(H96:H101),"")</f>
        <v>32.15</v>
      </c>
      <c r="I102" s="49">
        <f>IF(SUM(I96:I101)&gt;0,SUM(I96:I101),"")</f>
        <v>134.01999999999998</v>
      </c>
      <c r="J102" s="40">
        <f>IF(SUM(J96:J101)&gt;0,SUM(J96:J101),"")</f>
        <v>937.52804896000009</v>
      </c>
      <c r="K102" s="42"/>
      <c r="L102" s="46">
        <f>IF(SUM(L96:L101)&gt;0,SUM(L96:L101),"")</f>
        <v>131.36999999999998</v>
      </c>
    </row>
    <row r="103" spans="1:12" ht="15.75" thickBot="1" x14ac:dyDescent="0.25">
      <c r="A103" s="23">
        <f>A91</f>
        <v>2</v>
      </c>
      <c r="B103" s="24">
        <f>B91</f>
        <v>2</v>
      </c>
      <c r="C103" s="194" t="s">
        <v>4</v>
      </c>
      <c r="D103" s="195"/>
      <c r="E103" s="25"/>
      <c r="F103" s="26">
        <f>F95+F102</f>
        <v>1440</v>
      </c>
      <c r="G103" s="50">
        <f>SUM(G91:G102)/2</f>
        <v>53.459999999999994</v>
      </c>
      <c r="H103" s="50">
        <f>SUM(H91:H102)/2</f>
        <v>54.97</v>
      </c>
      <c r="I103" s="50">
        <f>SUM(I91:I102)/2</f>
        <v>227.30999999999997</v>
      </c>
      <c r="J103" s="50">
        <f>SUM(J91:J102)/2</f>
        <v>1617.8374936658827</v>
      </c>
      <c r="K103" s="50"/>
      <c r="L103" s="50">
        <f>SUM(L91:L102)/2</f>
        <v>264.96999999999997</v>
      </c>
    </row>
    <row r="104" spans="1:12" ht="15" x14ac:dyDescent="0.25">
      <c r="A104" s="17">
        <v>2</v>
      </c>
      <c r="B104" s="18">
        <v>3</v>
      </c>
      <c r="C104" s="19" t="s">
        <v>18</v>
      </c>
      <c r="D104" s="5" t="s">
        <v>19</v>
      </c>
      <c r="E104" s="31" t="s">
        <v>218</v>
      </c>
      <c r="F104" s="63">
        <v>250</v>
      </c>
      <c r="G104" s="65">
        <v>9.7799999999999994</v>
      </c>
      <c r="H104" s="65">
        <v>8.3000000000000007</v>
      </c>
      <c r="I104" s="65">
        <v>48.1</v>
      </c>
      <c r="J104" s="64">
        <v>301.27276000000001</v>
      </c>
      <c r="K104" s="52" t="s">
        <v>115</v>
      </c>
      <c r="L104" s="44">
        <v>34.44</v>
      </c>
    </row>
    <row r="105" spans="1:12" ht="15" x14ac:dyDescent="0.25">
      <c r="A105" s="20"/>
      <c r="B105" s="13"/>
      <c r="C105" s="10"/>
      <c r="D105" s="6" t="s">
        <v>20</v>
      </c>
      <c r="E105" s="145" t="s">
        <v>41</v>
      </c>
      <c r="F105" s="33">
        <v>200</v>
      </c>
      <c r="G105" s="48">
        <v>3.14</v>
      </c>
      <c r="H105" s="48">
        <v>4.21</v>
      </c>
      <c r="I105" s="48">
        <v>14.39</v>
      </c>
      <c r="J105" s="39">
        <v>98.371359999999996</v>
      </c>
      <c r="K105" s="53" t="s">
        <v>86</v>
      </c>
      <c r="L105" s="45">
        <v>17.03</v>
      </c>
    </row>
    <row r="106" spans="1:12" ht="15" x14ac:dyDescent="0.25">
      <c r="A106" s="20"/>
      <c r="B106" s="13"/>
      <c r="C106" s="10"/>
      <c r="D106" s="6" t="s">
        <v>21</v>
      </c>
      <c r="E106" s="145" t="s">
        <v>219</v>
      </c>
      <c r="F106" s="66">
        <v>60</v>
      </c>
      <c r="G106" s="68">
        <v>3.88</v>
      </c>
      <c r="H106" s="68">
        <v>6.9</v>
      </c>
      <c r="I106" s="68">
        <v>23.58</v>
      </c>
      <c r="J106" s="67">
        <v>181.084</v>
      </c>
      <c r="K106" s="53" t="s">
        <v>116</v>
      </c>
      <c r="L106" s="45">
        <v>14.19</v>
      </c>
    </row>
    <row r="107" spans="1:12" ht="16.5" customHeight="1" x14ac:dyDescent="0.25">
      <c r="A107" s="20"/>
      <c r="B107" s="13"/>
      <c r="C107" s="10"/>
      <c r="D107" s="6"/>
      <c r="E107" s="147" t="s">
        <v>42</v>
      </c>
      <c r="F107" s="33">
        <v>40</v>
      </c>
      <c r="G107" s="48">
        <v>5.08</v>
      </c>
      <c r="H107" s="48">
        <v>3.6</v>
      </c>
      <c r="I107" s="48">
        <v>0.28000000000000003</v>
      </c>
      <c r="J107" s="39">
        <v>62.783999999999999</v>
      </c>
      <c r="K107" s="53" t="s">
        <v>63</v>
      </c>
      <c r="L107" s="45">
        <v>10.14</v>
      </c>
    </row>
    <row r="108" spans="1:12" ht="15" x14ac:dyDescent="0.25">
      <c r="A108" s="21"/>
      <c r="B108" s="14"/>
      <c r="C108" s="7"/>
      <c r="D108" s="15" t="s">
        <v>31</v>
      </c>
      <c r="E108" s="8"/>
      <c r="F108" s="16">
        <f>SUM(F104:F107)</f>
        <v>550</v>
      </c>
      <c r="G108" s="49">
        <f>IF(SUM(G104:G107)&gt;0,SUM(G104:G107),"")</f>
        <v>21.880000000000003</v>
      </c>
      <c r="H108" s="49">
        <f>IF(SUM(H104:H107)&gt;0,SUM(H104:H107),"")</f>
        <v>23.010000000000005</v>
      </c>
      <c r="I108" s="49">
        <f>IF(SUM(I104:I107)&gt;0,SUM(I104:I107),"")</f>
        <v>86.35</v>
      </c>
      <c r="J108" s="40">
        <f>IF(SUM(J104:J107)&gt;0,SUM(J104:J107),"")</f>
        <v>643.51211999999998</v>
      </c>
      <c r="K108" s="42"/>
      <c r="L108" s="46">
        <f>IF(SUM(L104:L107)&gt;0,SUM(L104:L107),"")</f>
        <v>75.8</v>
      </c>
    </row>
    <row r="109" spans="1:12" x14ac:dyDescent="0.2">
      <c r="A109" s="22">
        <v>2</v>
      </c>
      <c r="B109" s="12">
        <v>3</v>
      </c>
      <c r="C109" s="70" t="s">
        <v>23</v>
      </c>
      <c r="D109" s="71" t="s">
        <v>24</v>
      </c>
      <c r="E109" s="37" t="s">
        <v>50</v>
      </c>
      <c r="F109" s="66">
        <v>100</v>
      </c>
      <c r="G109" s="68">
        <v>1.38</v>
      </c>
      <c r="H109" s="68">
        <v>5.97</v>
      </c>
      <c r="I109" s="68">
        <v>9.01</v>
      </c>
      <c r="J109" s="68">
        <v>89.864145840000006</v>
      </c>
      <c r="K109" s="53" t="s">
        <v>108</v>
      </c>
      <c r="L109" s="45">
        <v>18.2</v>
      </c>
    </row>
    <row r="110" spans="1:12" x14ac:dyDescent="0.2">
      <c r="A110" s="20"/>
      <c r="B110" s="13"/>
      <c r="C110" s="72"/>
      <c r="D110" s="71" t="s">
        <v>25</v>
      </c>
      <c r="E110" s="36" t="s">
        <v>53</v>
      </c>
      <c r="F110" s="66">
        <v>250</v>
      </c>
      <c r="G110" s="68">
        <v>5.93</v>
      </c>
      <c r="H110" s="68">
        <v>15.95</v>
      </c>
      <c r="I110" s="68">
        <v>20.76</v>
      </c>
      <c r="J110" s="67">
        <v>238.090892685185</v>
      </c>
      <c r="K110" s="53" t="s">
        <v>118</v>
      </c>
      <c r="L110" s="45">
        <v>39.14</v>
      </c>
    </row>
    <row r="111" spans="1:12" x14ac:dyDescent="0.2">
      <c r="A111" s="20"/>
      <c r="B111" s="13"/>
      <c r="C111" s="72"/>
      <c r="D111" s="71" t="s">
        <v>26</v>
      </c>
      <c r="E111" s="36" t="s">
        <v>54</v>
      </c>
      <c r="F111" s="33">
        <v>100</v>
      </c>
      <c r="G111" s="73">
        <v>12.39</v>
      </c>
      <c r="H111" s="73">
        <v>3.39</v>
      </c>
      <c r="I111" s="73">
        <v>18.12</v>
      </c>
      <c r="J111" s="73">
        <v>182.25575000000001</v>
      </c>
      <c r="K111" s="53" t="s">
        <v>119</v>
      </c>
      <c r="L111" s="45">
        <v>74.78</v>
      </c>
    </row>
    <row r="112" spans="1:12" ht="12.6" customHeight="1" x14ac:dyDescent="0.2">
      <c r="A112" s="20"/>
      <c r="B112" s="13"/>
      <c r="C112" s="72"/>
      <c r="D112" s="71" t="s">
        <v>27</v>
      </c>
      <c r="E112" s="32" t="s">
        <v>55</v>
      </c>
      <c r="F112" s="66">
        <v>180</v>
      </c>
      <c r="G112" s="68">
        <v>3.66</v>
      </c>
      <c r="H112" s="68">
        <v>5.71</v>
      </c>
      <c r="I112" s="68">
        <v>26.01</v>
      </c>
      <c r="J112" s="67">
        <v>168.6517308</v>
      </c>
      <c r="K112" s="53" t="s">
        <v>120</v>
      </c>
      <c r="L112" s="45">
        <v>43.89</v>
      </c>
    </row>
    <row r="113" spans="1:12" ht="13.15" customHeight="1" x14ac:dyDescent="0.2">
      <c r="A113" s="20"/>
      <c r="B113" s="13"/>
      <c r="C113" s="72"/>
      <c r="D113" s="71" t="s">
        <v>28</v>
      </c>
      <c r="E113" s="38" t="s">
        <v>47</v>
      </c>
      <c r="F113" s="33">
        <v>200</v>
      </c>
      <c r="G113" s="73">
        <v>1.02</v>
      </c>
      <c r="H113" s="73">
        <v>0.06</v>
      </c>
      <c r="I113" s="73">
        <v>22.18</v>
      </c>
      <c r="J113" s="73">
        <v>97.598920000000007</v>
      </c>
      <c r="K113" s="53" t="s">
        <v>102</v>
      </c>
      <c r="L113" s="45">
        <v>4.0999999999999996</v>
      </c>
    </row>
    <row r="114" spans="1:12" ht="15.6" customHeight="1" x14ac:dyDescent="0.2">
      <c r="A114" s="20"/>
      <c r="B114" s="13"/>
      <c r="C114" s="72"/>
      <c r="D114" s="71" t="s">
        <v>29</v>
      </c>
      <c r="E114" s="36" t="s">
        <v>36</v>
      </c>
      <c r="F114" s="66">
        <v>40</v>
      </c>
      <c r="G114" s="68">
        <v>3.16</v>
      </c>
      <c r="H114" s="68">
        <v>0.4</v>
      </c>
      <c r="I114" s="68">
        <v>20.64</v>
      </c>
      <c r="J114" s="67">
        <v>98.2</v>
      </c>
      <c r="K114" s="53" t="s">
        <v>74</v>
      </c>
      <c r="L114" s="45">
        <v>4.5599999999999996</v>
      </c>
    </row>
    <row r="115" spans="1:12" ht="15" customHeight="1" x14ac:dyDescent="0.2">
      <c r="A115" s="20"/>
      <c r="B115" s="13"/>
      <c r="C115" s="72"/>
      <c r="D115" s="71" t="s">
        <v>30</v>
      </c>
      <c r="E115" s="32" t="s">
        <v>37</v>
      </c>
      <c r="F115" s="66">
        <v>40</v>
      </c>
      <c r="G115" s="68">
        <v>2.64</v>
      </c>
      <c r="H115" s="68">
        <v>0.48</v>
      </c>
      <c r="I115" s="68">
        <v>16.68</v>
      </c>
      <c r="J115" s="67">
        <v>77.352000000000004</v>
      </c>
      <c r="K115" s="53" t="s">
        <v>74</v>
      </c>
      <c r="L115" s="45">
        <v>4.5599999999999996</v>
      </c>
    </row>
    <row r="116" spans="1:12" x14ac:dyDescent="0.2">
      <c r="A116" s="21"/>
      <c r="B116" s="14"/>
      <c r="C116" s="74"/>
      <c r="D116" s="75" t="s">
        <v>31</v>
      </c>
      <c r="E116" s="8"/>
      <c r="F116" s="16">
        <f>SUM(F109:F115)</f>
        <v>910</v>
      </c>
      <c r="G116" s="49">
        <f>IF(SUM(G109:G115)&gt;0,SUM(G109:G115),"")</f>
        <v>30.18</v>
      </c>
      <c r="H116" s="49">
        <f>IF(SUM(H109:H115)&gt;0,SUM(H109:H115),"")</f>
        <v>31.959999999999997</v>
      </c>
      <c r="I116" s="49">
        <f>IF(SUM(I109:I115)&gt;0,SUM(I109:I115),"")</f>
        <v>133.4</v>
      </c>
      <c r="J116" s="49">
        <f>IF(SUM(J109:J115)&gt;0,SUM(J109:J115),"")</f>
        <v>952.013439325185</v>
      </c>
      <c r="K116" s="42"/>
      <c r="L116" s="46">
        <f>IF(SUM(L109:L115)&gt;0,SUM(L109:L115),"")</f>
        <v>189.23</v>
      </c>
    </row>
    <row r="117" spans="1:12" ht="13.5" thickBot="1" x14ac:dyDescent="0.25">
      <c r="A117" s="23">
        <f>A104</f>
        <v>2</v>
      </c>
      <c r="B117" s="24">
        <f>B104</f>
        <v>3</v>
      </c>
      <c r="C117" s="194" t="s">
        <v>4</v>
      </c>
      <c r="D117" s="196"/>
      <c r="E117" s="25"/>
      <c r="F117" s="26">
        <f>F108+F116</f>
        <v>1460</v>
      </c>
      <c r="G117" s="50">
        <f>SUM(G104:G116)/2</f>
        <v>52.06</v>
      </c>
      <c r="H117" s="50">
        <f>SUM(H104:H116)/2</f>
        <v>54.970000000000006</v>
      </c>
      <c r="I117" s="50">
        <f>SUM(I104:I116)/2</f>
        <v>219.75</v>
      </c>
      <c r="J117" s="50">
        <f>SUM(J104:J116)/2</f>
        <v>1595.525559325185</v>
      </c>
      <c r="K117" s="50"/>
      <c r="L117" s="50">
        <f>SUM(L104:L116)/2</f>
        <v>265.03000000000003</v>
      </c>
    </row>
    <row r="118" spans="1:12" ht="13.9" customHeight="1" x14ac:dyDescent="0.2">
      <c r="A118" s="17">
        <v>2</v>
      </c>
      <c r="B118" s="18">
        <v>4</v>
      </c>
      <c r="C118" s="76" t="s">
        <v>18</v>
      </c>
      <c r="D118" s="77" t="s">
        <v>19</v>
      </c>
      <c r="E118" s="31" t="s">
        <v>43</v>
      </c>
      <c r="F118" s="63">
        <v>200</v>
      </c>
      <c r="G118" s="73">
        <v>17.100000000000001</v>
      </c>
      <c r="H118" s="73">
        <v>19.100000000000001</v>
      </c>
      <c r="I118" s="73">
        <v>13.98</v>
      </c>
      <c r="J118" s="73">
        <v>319.58568258064503</v>
      </c>
      <c r="K118" s="52" t="s">
        <v>96</v>
      </c>
      <c r="L118" s="44">
        <v>68.930000000000007</v>
      </c>
    </row>
    <row r="119" spans="1:12" x14ac:dyDescent="0.2">
      <c r="A119" s="20"/>
      <c r="B119" s="13"/>
      <c r="C119" s="72"/>
      <c r="D119" s="71" t="s">
        <v>20</v>
      </c>
      <c r="E119" s="32" t="s">
        <v>39</v>
      </c>
      <c r="F119" s="66">
        <v>200</v>
      </c>
      <c r="G119" s="68">
        <v>0.19</v>
      </c>
      <c r="H119" s="68">
        <v>0.04</v>
      </c>
      <c r="I119" s="68">
        <v>9.2200000000000006</v>
      </c>
      <c r="J119" s="67">
        <v>36.005279999999999</v>
      </c>
      <c r="K119" s="53" t="s">
        <v>72</v>
      </c>
      <c r="L119" s="45">
        <v>2.2400000000000002</v>
      </c>
    </row>
    <row r="120" spans="1:12" x14ac:dyDescent="0.2">
      <c r="A120" s="20"/>
      <c r="B120" s="13"/>
      <c r="C120" s="72"/>
      <c r="D120" s="71" t="s">
        <v>21</v>
      </c>
      <c r="E120" s="32" t="s">
        <v>48</v>
      </c>
      <c r="F120" s="66">
        <v>50</v>
      </c>
      <c r="G120" s="68">
        <v>4.7</v>
      </c>
      <c r="H120" s="68">
        <v>3.4</v>
      </c>
      <c r="I120" s="68">
        <v>43.59</v>
      </c>
      <c r="J120" s="67">
        <v>150.09</v>
      </c>
      <c r="K120" s="53" t="s">
        <v>106</v>
      </c>
      <c r="L120" s="45">
        <v>18</v>
      </c>
    </row>
    <row r="121" spans="1:12" ht="15.6" customHeight="1" x14ac:dyDescent="0.2">
      <c r="A121" s="20"/>
      <c r="B121" s="13"/>
      <c r="C121" s="72"/>
      <c r="D121" s="71" t="s">
        <v>22</v>
      </c>
      <c r="E121" s="36" t="s">
        <v>34</v>
      </c>
      <c r="F121" s="33">
        <v>100</v>
      </c>
      <c r="G121" s="48">
        <v>0.4</v>
      </c>
      <c r="H121" s="48">
        <v>0.4</v>
      </c>
      <c r="I121" s="48">
        <v>11.6</v>
      </c>
      <c r="J121" s="39">
        <v>48.68</v>
      </c>
      <c r="K121" s="53"/>
      <c r="L121" s="45">
        <v>20</v>
      </c>
    </row>
    <row r="122" spans="1:12" x14ac:dyDescent="0.2">
      <c r="A122" s="21"/>
      <c r="B122" s="14"/>
      <c r="C122" s="74"/>
      <c r="D122" s="75" t="s">
        <v>31</v>
      </c>
      <c r="E122" s="8"/>
      <c r="F122" s="16">
        <f>SUM(F118:F121)</f>
        <v>550</v>
      </c>
      <c r="G122" s="49">
        <f>IF(SUM(G118:G121)&gt;0,SUM(G118:G121),"")</f>
        <v>22.39</v>
      </c>
      <c r="H122" s="49">
        <f>IF(SUM(H118:H121)&gt;0,SUM(H118:H121),"")</f>
        <v>22.939999999999998</v>
      </c>
      <c r="I122" s="49">
        <f>IF(SUM(I118:I121)&gt;0,SUM(I118:I121),"")</f>
        <v>78.39</v>
      </c>
      <c r="J122" s="49">
        <f>IF(SUM(J118:J121)&gt;0,SUM(J118:J121),"")</f>
        <v>554.36096258064504</v>
      </c>
      <c r="K122" s="42"/>
      <c r="L122" s="46">
        <f>IF(SUM(L118:L121)&gt;0,SUM(L118:L121),"")</f>
        <v>109.17</v>
      </c>
    </row>
    <row r="123" spans="1:12" x14ac:dyDescent="0.2">
      <c r="A123" s="22">
        <v>2</v>
      </c>
      <c r="B123" s="12">
        <v>4</v>
      </c>
      <c r="C123" s="70" t="s">
        <v>23</v>
      </c>
      <c r="D123" s="71" t="s">
        <v>24</v>
      </c>
      <c r="E123" s="37" t="s">
        <v>56</v>
      </c>
      <c r="F123" s="66">
        <v>100</v>
      </c>
      <c r="G123" s="68">
        <v>3.04</v>
      </c>
      <c r="H123" s="68">
        <v>4.1100000000000003</v>
      </c>
      <c r="I123" s="68">
        <v>11.17</v>
      </c>
      <c r="J123" s="67">
        <v>84.205519999999993</v>
      </c>
      <c r="K123" s="53" t="s">
        <v>121</v>
      </c>
      <c r="L123" s="45">
        <v>37.82</v>
      </c>
    </row>
    <row r="124" spans="1:12" x14ac:dyDescent="0.2">
      <c r="A124" s="20"/>
      <c r="B124" s="13"/>
      <c r="C124" s="72"/>
      <c r="D124" s="71" t="s">
        <v>25</v>
      </c>
      <c r="E124" s="36" t="s">
        <v>90</v>
      </c>
      <c r="F124" s="66">
        <v>250</v>
      </c>
      <c r="G124" s="68">
        <v>2.2000000000000002</v>
      </c>
      <c r="H124" s="68">
        <v>6.17</v>
      </c>
      <c r="I124" s="68">
        <v>13</v>
      </c>
      <c r="J124" s="67">
        <v>139.652242</v>
      </c>
      <c r="K124" s="53" t="s">
        <v>93</v>
      </c>
      <c r="L124" s="45">
        <v>25.35</v>
      </c>
    </row>
    <row r="125" spans="1:12" x14ac:dyDescent="0.2">
      <c r="A125" s="20"/>
      <c r="B125" s="13"/>
      <c r="C125" s="72"/>
      <c r="D125" s="71" t="s">
        <v>26</v>
      </c>
      <c r="E125" s="36" t="s">
        <v>57</v>
      </c>
      <c r="F125" s="33">
        <v>100</v>
      </c>
      <c r="G125" s="48">
        <v>12.65</v>
      </c>
      <c r="H125" s="48">
        <v>13.77</v>
      </c>
      <c r="I125" s="48">
        <v>9.3699999999999992</v>
      </c>
      <c r="J125" s="39">
        <v>173.71899999999999</v>
      </c>
      <c r="K125" s="53" t="s">
        <v>123</v>
      </c>
      <c r="L125" s="45">
        <v>49.04</v>
      </c>
    </row>
    <row r="126" spans="1:12" x14ac:dyDescent="0.2">
      <c r="A126" s="20"/>
      <c r="B126" s="13"/>
      <c r="C126" s="72"/>
      <c r="D126" s="71" t="s">
        <v>27</v>
      </c>
      <c r="E126" s="32" t="s">
        <v>80</v>
      </c>
      <c r="F126" s="66">
        <v>185</v>
      </c>
      <c r="G126" s="68">
        <v>9.1</v>
      </c>
      <c r="H126" s="68">
        <v>7.5</v>
      </c>
      <c r="I126" s="68">
        <v>52.52</v>
      </c>
      <c r="J126" s="67">
        <v>342.69612219999999</v>
      </c>
      <c r="K126" s="53" t="s">
        <v>85</v>
      </c>
      <c r="L126" s="45">
        <v>19.95</v>
      </c>
    </row>
    <row r="127" spans="1:12" x14ac:dyDescent="0.2">
      <c r="A127" s="20"/>
      <c r="B127" s="13"/>
      <c r="C127" s="72"/>
      <c r="D127" s="71" t="s">
        <v>28</v>
      </c>
      <c r="E127" s="38" t="s">
        <v>122</v>
      </c>
      <c r="F127" s="33">
        <v>200</v>
      </c>
      <c r="G127" s="48">
        <v>0</v>
      </c>
      <c r="H127" s="48">
        <v>0</v>
      </c>
      <c r="I127" s="48">
        <v>18.95</v>
      </c>
      <c r="J127" s="39">
        <v>70.710400000000007</v>
      </c>
      <c r="K127" s="53" t="s">
        <v>63</v>
      </c>
      <c r="L127" s="45">
        <v>16.8</v>
      </c>
    </row>
    <row r="128" spans="1:12" ht="14.45" customHeight="1" x14ac:dyDescent="0.2">
      <c r="A128" s="20"/>
      <c r="B128" s="13"/>
      <c r="C128" s="72"/>
      <c r="D128" s="71" t="s">
        <v>29</v>
      </c>
      <c r="E128" s="36" t="s">
        <v>36</v>
      </c>
      <c r="F128" s="33">
        <v>40</v>
      </c>
      <c r="G128" s="48">
        <v>3.16</v>
      </c>
      <c r="H128" s="48">
        <v>0.4</v>
      </c>
      <c r="I128" s="48">
        <v>20.64</v>
      </c>
      <c r="J128" s="39">
        <v>98.2</v>
      </c>
      <c r="K128" s="53" t="s">
        <v>74</v>
      </c>
      <c r="L128" s="45">
        <v>4.5599999999999996</v>
      </c>
    </row>
    <row r="129" spans="1:12" ht="15.6" customHeight="1" x14ac:dyDescent="0.2">
      <c r="A129" s="20"/>
      <c r="B129" s="13"/>
      <c r="C129" s="72"/>
      <c r="D129" s="71" t="s">
        <v>30</v>
      </c>
      <c r="E129" s="32" t="s">
        <v>37</v>
      </c>
      <c r="F129" s="33">
        <v>20</v>
      </c>
      <c r="G129" s="48">
        <v>1.32</v>
      </c>
      <c r="H129" s="48">
        <v>0.24</v>
      </c>
      <c r="I129" s="48">
        <v>8.34</v>
      </c>
      <c r="J129" s="39">
        <v>38.676000000000002</v>
      </c>
      <c r="K129" s="53" t="s">
        <v>74</v>
      </c>
      <c r="L129" s="45">
        <v>2.2799999999999998</v>
      </c>
    </row>
    <row r="130" spans="1:12" x14ac:dyDescent="0.2">
      <c r="A130" s="21"/>
      <c r="B130" s="14"/>
      <c r="C130" s="74"/>
      <c r="D130" s="75" t="s">
        <v>31</v>
      </c>
      <c r="E130" s="8"/>
      <c r="F130" s="16">
        <f>SUM(F123:F129)</f>
        <v>895</v>
      </c>
      <c r="G130" s="49">
        <f>IF(SUM(G123:G129)&gt;0,SUM(G123:G129),"")</f>
        <v>31.470000000000002</v>
      </c>
      <c r="H130" s="49">
        <f>IF(SUM(H123:H129)&gt;0,SUM(H123:H129),"")</f>
        <v>32.19</v>
      </c>
      <c r="I130" s="49">
        <f>IF(SUM(I123:I129)&gt;0,SUM(I123:I129),"")</f>
        <v>133.99</v>
      </c>
      <c r="J130" s="40">
        <f>IF(SUM(J123:J129)&gt;0,SUM(J123:J129),"")</f>
        <v>947.85928420000005</v>
      </c>
      <c r="K130" s="42"/>
      <c r="L130" s="46">
        <f>IF(SUM(L123:L129)&gt;0,SUM(L123:L129),"")</f>
        <v>155.80000000000001</v>
      </c>
    </row>
    <row r="131" spans="1:12" ht="13.5" thickBot="1" x14ac:dyDescent="0.25">
      <c r="A131" s="23">
        <f>A118</f>
        <v>2</v>
      </c>
      <c r="B131" s="24">
        <f>B118</f>
        <v>4</v>
      </c>
      <c r="C131" s="194" t="s">
        <v>4</v>
      </c>
      <c r="D131" s="196"/>
      <c r="E131" s="25"/>
      <c r="F131" s="26">
        <f>F122+F130</f>
        <v>1445</v>
      </c>
      <c r="G131" s="50">
        <f>SUM(G118:G130)/2</f>
        <v>53.859999999999992</v>
      </c>
      <c r="H131" s="50">
        <f>SUM(H118:H130)/2</f>
        <v>55.129999999999995</v>
      </c>
      <c r="I131" s="50">
        <f>SUM(I118:I130)/2</f>
        <v>212.38</v>
      </c>
      <c r="J131" s="50">
        <f>SUM(J118:J130)/2</f>
        <v>1502.2202467806451</v>
      </c>
      <c r="K131" s="50"/>
      <c r="L131" s="50">
        <f>SUM(L118:L130)/2</f>
        <v>264.97000000000003</v>
      </c>
    </row>
    <row r="132" spans="1:12" x14ac:dyDescent="0.2">
      <c r="A132" s="17">
        <v>2</v>
      </c>
      <c r="B132" s="18">
        <v>5</v>
      </c>
      <c r="C132" s="76" t="s">
        <v>18</v>
      </c>
      <c r="D132" s="77" t="s">
        <v>19</v>
      </c>
      <c r="E132" s="31" t="s">
        <v>144</v>
      </c>
      <c r="F132" s="63">
        <v>250</v>
      </c>
      <c r="G132" s="65">
        <v>13.91</v>
      </c>
      <c r="H132" s="65">
        <v>13.4</v>
      </c>
      <c r="I132" s="65">
        <v>48.39</v>
      </c>
      <c r="J132" s="64">
        <v>344.55397861678028</v>
      </c>
      <c r="K132" s="52" t="s">
        <v>124</v>
      </c>
      <c r="L132" s="44">
        <v>32.19</v>
      </c>
    </row>
    <row r="133" spans="1:12" x14ac:dyDescent="0.2">
      <c r="A133" s="20"/>
      <c r="B133" s="13"/>
      <c r="C133" s="72"/>
      <c r="D133" s="71" t="s">
        <v>20</v>
      </c>
      <c r="E133" s="145" t="s">
        <v>62</v>
      </c>
      <c r="F133" s="33">
        <v>200</v>
      </c>
      <c r="G133" s="48">
        <v>3.78</v>
      </c>
      <c r="H133" s="48">
        <v>3.72</v>
      </c>
      <c r="I133" s="48">
        <v>13.14</v>
      </c>
      <c r="J133" s="39">
        <v>96.539464000000009</v>
      </c>
      <c r="K133" s="53" t="s">
        <v>63</v>
      </c>
      <c r="L133" s="45">
        <v>18.239999999999998</v>
      </c>
    </row>
    <row r="134" spans="1:12" x14ac:dyDescent="0.2">
      <c r="A134" s="20"/>
      <c r="B134" s="13"/>
      <c r="C134" s="72"/>
      <c r="D134" s="71" t="s">
        <v>21</v>
      </c>
      <c r="E134" s="145" t="s">
        <v>219</v>
      </c>
      <c r="F134" s="33">
        <v>40</v>
      </c>
      <c r="G134" s="48">
        <v>1.63</v>
      </c>
      <c r="H134" s="48">
        <v>5.45</v>
      </c>
      <c r="I134" s="48">
        <v>10.4</v>
      </c>
      <c r="J134" s="39">
        <v>123.854</v>
      </c>
      <c r="K134" s="53" t="s">
        <v>116</v>
      </c>
      <c r="L134" s="45">
        <v>14.19</v>
      </c>
    </row>
    <row r="135" spans="1:12" ht="11.45" customHeight="1" x14ac:dyDescent="0.2">
      <c r="A135" s="20"/>
      <c r="B135" s="13"/>
      <c r="C135" s="72"/>
      <c r="D135" s="71" t="s">
        <v>22</v>
      </c>
      <c r="E135" s="147" t="s">
        <v>34</v>
      </c>
      <c r="F135" s="33">
        <v>100</v>
      </c>
      <c r="G135" s="48">
        <v>0.4</v>
      </c>
      <c r="H135" s="48">
        <v>0.4</v>
      </c>
      <c r="I135" s="48">
        <v>11.6</v>
      </c>
      <c r="J135" s="39">
        <v>48.68</v>
      </c>
      <c r="K135" s="53"/>
      <c r="L135" s="45">
        <v>20</v>
      </c>
    </row>
    <row r="136" spans="1:12" x14ac:dyDescent="0.2">
      <c r="A136" s="21"/>
      <c r="B136" s="14"/>
      <c r="C136" s="74"/>
      <c r="D136" s="75" t="s">
        <v>31</v>
      </c>
      <c r="E136" s="8"/>
      <c r="F136" s="16">
        <f>SUM(F132:F135)</f>
        <v>590</v>
      </c>
      <c r="G136" s="49">
        <f>IF(SUM(G132:G135)&gt;0,SUM(G132:G135),"")</f>
        <v>19.72</v>
      </c>
      <c r="H136" s="49">
        <f>IF(SUM(H132:H135)&gt;0,SUM(H132:H135),"")</f>
        <v>22.97</v>
      </c>
      <c r="I136" s="49">
        <f>IF(SUM(I132:I135)&gt;0,SUM(I132:I135),"")</f>
        <v>83.53</v>
      </c>
      <c r="J136" s="40">
        <f>IF(SUM(J132:J135)&gt;0,SUM(J132:J135),"")</f>
        <v>613.62744261678029</v>
      </c>
      <c r="K136" s="42"/>
      <c r="L136" s="46">
        <f>IF(SUM(L132:L135)&gt;0,SUM(L132:L135),"")</f>
        <v>84.61999999999999</v>
      </c>
    </row>
    <row r="137" spans="1:12" x14ac:dyDescent="0.2">
      <c r="A137" s="22">
        <v>2</v>
      </c>
      <c r="B137" s="12">
        <v>5</v>
      </c>
      <c r="C137" s="70" t="s">
        <v>23</v>
      </c>
      <c r="D137" s="71" t="s">
        <v>24</v>
      </c>
      <c r="E137" s="37" t="s">
        <v>58</v>
      </c>
      <c r="F137" s="66">
        <v>100</v>
      </c>
      <c r="G137" s="68">
        <v>1.57</v>
      </c>
      <c r="H137" s="68">
        <v>4.99</v>
      </c>
      <c r="I137" s="68">
        <v>9.9600000000000009</v>
      </c>
      <c r="J137" s="67">
        <v>88.364934000000005</v>
      </c>
      <c r="K137" s="53" t="s">
        <v>126</v>
      </c>
      <c r="L137" s="45">
        <v>31.72</v>
      </c>
    </row>
    <row r="138" spans="1:12" ht="13.9" customHeight="1" x14ac:dyDescent="0.2">
      <c r="A138" s="20"/>
      <c r="B138" s="13"/>
      <c r="C138" s="72"/>
      <c r="D138" s="71" t="s">
        <v>25</v>
      </c>
      <c r="E138" s="147" t="s">
        <v>223</v>
      </c>
      <c r="F138" s="66">
        <v>250</v>
      </c>
      <c r="G138" s="68">
        <v>2.41</v>
      </c>
      <c r="H138" s="68">
        <v>8.73</v>
      </c>
      <c r="I138" s="68">
        <v>11.1</v>
      </c>
      <c r="J138" s="67">
        <v>198.66619499999999</v>
      </c>
      <c r="K138" s="53" t="s">
        <v>127</v>
      </c>
      <c r="L138" s="45">
        <v>33.36</v>
      </c>
    </row>
    <row r="139" spans="1:12" ht="15.6" customHeight="1" x14ac:dyDescent="0.2">
      <c r="A139" s="20"/>
      <c r="B139" s="13"/>
      <c r="C139" s="72"/>
      <c r="D139" s="71" t="s">
        <v>26</v>
      </c>
      <c r="E139" s="147" t="s">
        <v>59</v>
      </c>
      <c r="F139" s="66">
        <v>120</v>
      </c>
      <c r="G139" s="68">
        <v>18.37</v>
      </c>
      <c r="H139" s="68">
        <v>10.47</v>
      </c>
      <c r="I139" s="68">
        <v>12.65</v>
      </c>
      <c r="J139" s="67">
        <v>211.86736524400001</v>
      </c>
      <c r="K139" s="53" t="s">
        <v>128</v>
      </c>
      <c r="L139" s="45">
        <v>62.19</v>
      </c>
    </row>
    <row r="140" spans="1:12" ht="13.9" customHeight="1" x14ac:dyDescent="0.2">
      <c r="A140" s="20"/>
      <c r="B140" s="13"/>
      <c r="C140" s="72"/>
      <c r="D140" s="71" t="s">
        <v>27</v>
      </c>
      <c r="E140" s="145" t="s">
        <v>125</v>
      </c>
      <c r="F140" s="66">
        <v>185</v>
      </c>
      <c r="G140" s="68">
        <v>3.55</v>
      </c>
      <c r="H140" s="68">
        <v>7.2</v>
      </c>
      <c r="I140" s="68">
        <v>42.41</v>
      </c>
      <c r="J140" s="67">
        <v>170.26093268292706</v>
      </c>
      <c r="K140" s="53" t="s">
        <v>129</v>
      </c>
      <c r="L140" s="45">
        <v>40.4</v>
      </c>
    </row>
    <row r="141" spans="1:12" x14ac:dyDescent="0.2">
      <c r="A141" s="20"/>
      <c r="B141" s="13"/>
      <c r="C141" s="72"/>
      <c r="D141" s="71" t="s">
        <v>28</v>
      </c>
      <c r="E141" s="114" t="s">
        <v>81</v>
      </c>
      <c r="F141" s="33">
        <v>200</v>
      </c>
      <c r="G141" s="48">
        <v>0</v>
      </c>
      <c r="H141" s="48">
        <v>0</v>
      </c>
      <c r="I141" s="48">
        <v>22.33</v>
      </c>
      <c r="J141" s="39">
        <v>91.532499999999985</v>
      </c>
      <c r="K141" s="53" t="s">
        <v>63</v>
      </c>
      <c r="L141" s="45">
        <v>3.6</v>
      </c>
    </row>
    <row r="142" spans="1:12" x14ac:dyDescent="0.2">
      <c r="A142" s="20"/>
      <c r="B142" s="13"/>
      <c r="C142" s="72"/>
      <c r="D142" s="71" t="s">
        <v>29</v>
      </c>
      <c r="E142" s="147" t="s">
        <v>36</v>
      </c>
      <c r="F142" s="33">
        <v>40</v>
      </c>
      <c r="G142" s="48">
        <v>2.64</v>
      </c>
      <c r="H142" s="48">
        <v>0.26</v>
      </c>
      <c r="I142" s="48">
        <v>18.760000000000002</v>
      </c>
      <c r="J142" s="39">
        <v>89.560399999999987</v>
      </c>
      <c r="K142" s="53" t="s">
        <v>74</v>
      </c>
      <c r="L142" s="45">
        <v>4.5599999999999996</v>
      </c>
    </row>
    <row r="143" spans="1:12" x14ac:dyDescent="0.2">
      <c r="A143" s="20"/>
      <c r="B143" s="13"/>
      <c r="C143" s="72"/>
      <c r="D143" s="71" t="s">
        <v>30</v>
      </c>
      <c r="E143" s="145" t="s">
        <v>37</v>
      </c>
      <c r="F143" s="33">
        <v>40</v>
      </c>
      <c r="G143" s="48">
        <v>2.64</v>
      </c>
      <c r="H143" s="48">
        <v>0.48</v>
      </c>
      <c r="I143" s="48">
        <v>16.68</v>
      </c>
      <c r="J143" s="39">
        <v>77.352000000000004</v>
      </c>
      <c r="K143" s="53" t="s">
        <v>74</v>
      </c>
      <c r="L143" s="45">
        <v>4.5599999999999996</v>
      </c>
    </row>
    <row r="144" spans="1:12" x14ac:dyDescent="0.2">
      <c r="A144" s="21"/>
      <c r="B144" s="14"/>
      <c r="C144" s="74"/>
      <c r="D144" s="75" t="s">
        <v>31</v>
      </c>
      <c r="E144" s="8"/>
      <c r="F144" s="16">
        <f>SUM(F137:F143)</f>
        <v>935</v>
      </c>
      <c r="G144" s="49">
        <f>IF(SUM(G137:G143)&gt;0,SUM(G137:G143),"")</f>
        <v>31.180000000000003</v>
      </c>
      <c r="H144" s="49">
        <f>IF(SUM(H137:H143)&gt;0,SUM(H137:H143),"")</f>
        <v>32.130000000000003</v>
      </c>
      <c r="I144" s="49">
        <f>IF(SUM(I137:I143)&gt;0,SUM(I137:I143),"")</f>
        <v>133.89000000000001</v>
      </c>
      <c r="J144" s="40">
        <f>IF(SUM(J137:J143)&gt;0,SUM(J137:J143),"")</f>
        <v>927.604326926927</v>
      </c>
      <c r="K144" s="42"/>
      <c r="L144" s="46">
        <f>IF(SUM(L137:L143)&gt;0,SUM(L137:L143),"")</f>
        <v>180.39</v>
      </c>
    </row>
    <row r="145" spans="1:12" ht="13.5" thickBot="1" x14ac:dyDescent="0.25">
      <c r="A145" s="23">
        <f>A132</f>
        <v>2</v>
      </c>
      <c r="B145" s="24">
        <f>B132</f>
        <v>5</v>
      </c>
      <c r="C145" s="194" t="s">
        <v>4</v>
      </c>
      <c r="D145" s="196"/>
      <c r="E145" s="25"/>
      <c r="F145" s="26">
        <f>F136+F144</f>
        <v>1525</v>
      </c>
      <c r="G145" s="50">
        <f>SUM(G132:G144)/2</f>
        <v>50.900000000000006</v>
      </c>
      <c r="H145" s="50">
        <f>SUM(H132:H144)/2</f>
        <v>55.100000000000009</v>
      </c>
      <c r="I145" s="50">
        <f>SUM(I132:I144)/2</f>
        <v>217.42000000000002</v>
      </c>
      <c r="J145" s="50">
        <f>SUM(J132:J144)/2</f>
        <v>1541.2317695437073</v>
      </c>
      <c r="K145" s="50"/>
      <c r="L145" s="50">
        <f>SUM(L132:L144)/2</f>
        <v>265.01</v>
      </c>
    </row>
    <row r="146" spans="1:12" ht="40.15" customHeight="1" x14ac:dyDescent="0.2">
      <c r="A146" s="200" t="s">
        <v>69</v>
      </c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</row>
  </sheetData>
  <sheetProtection selectLockedCells="1" selectUnlockedCells="1"/>
  <mergeCells count="14">
    <mergeCell ref="A146:L146"/>
    <mergeCell ref="C47:D47"/>
    <mergeCell ref="C62:D62"/>
    <mergeCell ref="C76:D76"/>
    <mergeCell ref="C90:D90"/>
    <mergeCell ref="C103:D103"/>
    <mergeCell ref="C117:D117"/>
    <mergeCell ref="C33:D33"/>
    <mergeCell ref="C131:D131"/>
    <mergeCell ref="C145:D145"/>
    <mergeCell ref="C1:E1"/>
    <mergeCell ref="H1:K1"/>
    <mergeCell ref="H2:K2"/>
    <mergeCell ref="C19:D19"/>
  </mergeCells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46C4-8B61-43C0-A364-2051428B951B}">
  <dimension ref="A1:L152"/>
  <sheetViews>
    <sheetView tabSelected="1" workbookViewId="0">
      <selection activeCell="E164" sqref="E164"/>
    </sheetView>
  </sheetViews>
  <sheetFormatPr defaultColWidth="9.140625" defaultRowHeight="12.75" x14ac:dyDescent="0.2"/>
  <cols>
    <col min="1" max="1" width="4.7109375" style="193" customWidth="1"/>
    <col min="2" max="2" width="5.28515625" style="193" customWidth="1"/>
    <col min="3" max="3" width="7.5703125" style="1" customWidth="1"/>
    <col min="4" max="4" width="11.5703125" style="1" customWidth="1"/>
    <col min="5" max="5" width="50.7109375" style="193" customWidth="1"/>
    <col min="6" max="6" width="9.28515625" style="193" customWidth="1"/>
    <col min="7" max="7" width="11.85546875" style="193" customWidth="1"/>
    <col min="8" max="8" width="9.140625" style="193"/>
    <col min="9" max="9" width="10.140625" style="193" bestFit="1" customWidth="1"/>
    <col min="10" max="10" width="7.5703125" style="193" customWidth="1"/>
    <col min="11" max="11" width="9.140625" style="193" customWidth="1"/>
    <col min="12" max="12" width="10" style="193" customWidth="1"/>
    <col min="13" max="16384" width="9.140625" style="2"/>
  </cols>
  <sheetData>
    <row r="1" spans="1:12" ht="15" customHeight="1" x14ac:dyDescent="0.2">
      <c r="A1" s="206" t="s">
        <v>6</v>
      </c>
      <c r="B1" s="207"/>
      <c r="C1" s="208" t="s">
        <v>137</v>
      </c>
      <c r="D1" s="209"/>
      <c r="E1" s="210"/>
      <c r="F1" s="79" t="s">
        <v>14</v>
      </c>
      <c r="G1" s="156" t="s">
        <v>15</v>
      </c>
      <c r="H1" s="211" t="s">
        <v>138</v>
      </c>
      <c r="I1" s="212"/>
      <c r="J1" s="212"/>
      <c r="K1" s="213"/>
      <c r="L1" s="156"/>
    </row>
    <row r="2" spans="1:12" ht="18" customHeight="1" x14ac:dyDescent="0.25">
      <c r="A2" s="157" t="s">
        <v>5</v>
      </c>
      <c r="B2" s="157"/>
      <c r="C2" s="156"/>
      <c r="D2" s="80"/>
      <c r="E2" s="156"/>
      <c r="F2" s="156"/>
      <c r="G2" s="156" t="s">
        <v>16</v>
      </c>
      <c r="H2" s="211" t="s">
        <v>139</v>
      </c>
      <c r="I2" s="212"/>
      <c r="J2" s="212"/>
      <c r="K2" s="213"/>
      <c r="L2" s="156"/>
    </row>
    <row r="3" spans="1:12" ht="17.25" customHeight="1" x14ac:dyDescent="0.2">
      <c r="A3" s="158" t="s">
        <v>7</v>
      </c>
      <c r="B3" s="158"/>
      <c r="C3" s="156"/>
      <c r="D3" s="159"/>
      <c r="E3" s="160" t="s">
        <v>136</v>
      </c>
      <c r="F3" s="156"/>
      <c r="G3" s="156" t="s">
        <v>17</v>
      </c>
      <c r="H3" s="81">
        <v>31</v>
      </c>
      <c r="I3" s="82" t="s">
        <v>140</v>
      </c>
      <c r="J3" s="83">
        <v>2026</v>
      </c>
      <c r="K3" s="146"/>
      <c r="L3" s="156"/>
    </row>
    <row r="4" spans="1:12" ht="13.5" thickBot="1" x14ac:dyDescent="0.25">
      <c r="A4" s="214"/>
      <c r="B4" s="214"/>
      <c r="C4" s="156"/>
      <c r="D4" s="161"/>
      <c r="E4" s="156"/>
      <c r="F4" s="156"/>
      <c r="G4" s="156"/>
      <c r="H4" s="162" t="s">
        <v>141</v>
      </c>
      <c r="I4" s="162" t="s">
        <v>142</v>
      </c>
      <c r="J4" s="162" t="s">
        <v>143</v>
      </c>
      <c r="K4" s="156"/>
      <c r="L4" s="156"/>
    </row>
    <row r="5" spans="1:12" ht="32.25" customHeight="1" thickBot="1" x14ac:dyDescent="0.25">
      <c r="A5" s="84" t="s">
        <v>12</v>
      </c>
      <c r="B5" s="85" t="s">
        <v>13</v>
      </c>
      <c r="C5" s="86" t="s">
        <v>0</v>
      </c>
      <c r="D5" s="86" t="s">
        <v>11</v>
      </c>
      <c r="E5" s="86" t="s">
        <v>10</v>
      </c>
      <c r="F5" s="86" t="s">
        <v>32</v>
      </c>
      <c r="G5" s="86" t="s">
        <v>1</v>
      </c>
      <c r="H5" s="86" t="s">
        <v>2</v>
      </c>
      <c r="I5" s="86" t="s">
        <v>3</v>
      </c>
      <c r="J5" s="86" t="s">
        <v>8</v>
      </c>
      <c r="K5" s="87" t="s">
        <v>9</v>
      </c>
      <c r="L5" s="88" t="s">
        <v>33</v>
      </c>
    </row>
    <row r="6" spans="1:12" ht="15" x14ac:dyDescent="0.25">
      <c r="A6" s="89">
        <v>3</v>
      </c>
      <c r="B6" s="17">
        <v>1</v>
      </c>
      <c r="C6" s="163" t="s">
        <v>18</v>
      </c>
      <c r="D6" s="164" t="s">
        <v>19</v>
      </c>
      <c r="E6" s="90" t="s">
        <v>144</v>
      </c>
      <c r="F6" s="153">
        <v>250</v>
      </c>
      <c r="G6" s="154">
        <v>8.34</v>
      </c>
      <c r="H6" s="154">
        <v>11.98</v>
      </c>
      <c r="I6" s="154">
        <v>47</v>
      </c>
      <c r="J6" s="155">
        <v>322.37814269230773</v>
      </c>
      <c r="K6" s="92" t="s">
        <v>61</v>
      </c>
      <c r="L6" s="93">
        <v>43.05</v>
      </c>
    </row>
    <row r="7" spans="1:12" ht="15" x14ac:dyDescent="0.25">
      <c r="A7" s="94"/>
      <c r="B7" s="144"/>
      <c r="C7" s="165"/>
      <c r="D7" s="166" t="s">
        <v>20</v>
      </c>
      <c r="E7" s="147" t="s">
        <v>62</v>
      </c>
      <c r="F7" s="167">
        <v>200</v>
      </c>
      <c r="G7" s="168">
        <v>3.78</v>
      </c>
      <c r="H7" s="168">
        <v>3.72</v>
      </c>
      <c r="I7" s="168">
        <v>13.14</v>
      </c>
      <c r="J7" s="169">
        <v>96.539464000000009</v>
      </c>
      <c r="K7" s="170" t="s">
        <v>63</v>
      </c>
      <c r="L7" s="95">
        <v>18.239999999999998</v>
      </c>
    </row>
    <row r="8" spans="1:12" ht="15" x14ac:dyDescent="0.25">
      <c r="A8" s="94"/>
      <c r="B8" s="144"/>
      <c r="C8" s="165"/>
      <c r="D8" s="166" t="s">
        <v>21</v>
      </c>
      <c r="E8" s="147" t="s">
        <v>73</v>
      </c>
      <c r="F8" s="167">
        <v>50</v>
      </c>
      <c r="G8" s="168">
        <v>3.15</v>
      </c>
      <c r="H8" s="168">
        <v>1.5</v>
      </c>
      <c r="I8" s="168">
        <v>16.649999999999999</v>
      </c>
      <c r="J8" s="169">
        <v>134.75999999999996</v>
      </c>
      <c r="K8" s="170" t="s">
        <v>74</v>
      </c>
      <c r="L8" s="171">
        <v>6.12</v>
      </c>
    </row>
    <row r="9" spans="1:12" ht="15" x14ac:dyDescent="0.25">
      <c r="A9" s="94"/>
      <c r="B9" s="144"/>
      <c r="C9" s="165"/>
      <c r="D9" s="172"/>
      <c r="E9" s="96" t="s">
        <v>145</v>
      </c>
      <c r="F9" s="167">
        <v>50</v>
      </c>
      <c r="G9" s="168">
        <v>3.75</v>
      </c>
      <c r="H9" s="168">
        <v>4.9000000000000004</v>
      </c>
      <c r="I9" s="168">
        <v>18.66</v>
      </c>
      <c r="J9" s="169">
        <v>98</v>
      </c>
      <c r="K9" s="170" t="s">
        <v>74</v>
      </c>
      <c r="L9" s="95">
        <v>3.64</v>
      </c>
    </row>
    <row r="10" spans="1:12" ht="15" x14ac:dyDescent="0.25">
      <c r="A10" s="98"/>
      <c r="B10" s="21"/>
      <c r="C10" s="173"/>
      <c r="D10" s="99" t="s">
        <v>31</v>
      </c>
      <c r="E10" s="100"/>
      <c r="F10" s="101">
        <f>SUM(F6:F9)</f>
        <v>550</v>
      </c>
      <c r="G10" s="102">
        <f>SUM(G6:G9)</f>
        <v>19.02</v>
      </c>
      <c r="H10" s="102">
        <f>SUM(H6:H9)</f>
        <v>22.1</v>
      </c>
      <c r="I10" s="102">
        <f>SUM(I6:I9)</f>
        <v>95.449999999999989</v>
      </c>
      <c r="J10" s="101">
        <f>SUM(J6:J9)</f>
        <v>651.67760669230768</v>
      </c>
      <c r="K10" s="103"/>
      <c r="L10" s="104">
        <f t="shared" ref="L10" si="0">SUM(L6:L9)</f>
        <v>71.05</v>
      </c>
    </row>
    <row r="11" spans="1:12" ht="15" x14ac:dyDescent="0.25">
      <c r="A11" s="105">
        <v>3</v>
      </c>
      <c r="B11" s="22">
        <f>B6</f>
        <v>1</v>
      </c>
      <c r="C11" s="174" t="s">
        <v>23</v>
      </c>
      <c r="D11" s="166" t="s">
        <v>24</v>
      </c>
      <c r="E11" s="96" t="s">
        <v>146</v>
      </c>
      <c r="F11" s="167">
        <v>100</v>
      </c>
      <c r="G11" s="168">
        <v>1.68</v>
      </c>
      <c r="H11" s="168">
        <v>7.94</v>
      </c>
      <c r="I11" s="168">
        <v>11.02</v>
      </c>
      <c r="J11" s="169">
        <v>117.6264894</v>
      </c>
      <c r="K11" s="106" t="s">
        <v>147</v>
      </c>
      <c r="L11" s="95">
        <v>25.12</v>
      </c>
    </row>
    <row r="12" spans="1:12" ht="15" x14ac:dyDescent="0.25">
      <c r="A12" s="94"/>
      <c r="B12" s="144"/>
      <c r="C12" s="165"/>
      <c r="D12" s="166" t="s">
        <v>25</v>
      </c>
      <c r="E12" s="96" t="s">
        <v>148</v>
      </c>
      <c r="F12" s="167">
        <v>250</v>
      </c>
      <c r="G12" s="168">
        <v>9.4600000000000009</v>
      </c>
      <c r="H12" s="168">
        <v>4.57</v>
      </c>
      <c r="I12" s="168">
        <v>13.43</v>
      </c>
      <c r="J12" s="169">
        <v>127.25603478260871</v>
      </c>
      <c r="K12" s="106" t="s">
        <v>149</v>
      </c>
      <c r="L12" s="95">
        <v>34.01</v>
      </c>
    </row>
    <row r="13" spans="1:12" ht="15" x14ac:dyDescent="0.25">
      <c r="A13" s="94"/>
      <c r="B13" s="144"/>
      <c r="C13" s="165"/>
      <c r="D13" s="166" t="s">
        <v>26</v>
      </c>
      <c r="E13" s="96" t="s">
        <v>224</v>
      </c>
      <c r="F13" s="167">
        <v>120</v>
      </c>
      <c r="G13" s="168">
        <v>11.5</v>
      </c>
      <c r="H13" s="168">
        <v>9</v>
      </c>
      <c r="I13" s="168">
        <v>20.12</v>
      </c>
      <c r="J13" s="169">
        <v>185.12</v>
      </c>
      <c r="K13" s="106" t="s">
        <v>150</v>
      </c>
      <c r="L13" s="95">
        <v>79.13</v>
      </c>
    </row>
    <row r="14" spans="1:12" ht="15" x14ac:dyDescent="0.25">
      <c r="A14" s="94"/>
      <c r="B14" s="144"/>
      <c r="C14" s="165"/>
      <c r="D14" s="166" t="s">
        <v>27</v>
      </c>
      <c r="E14" s="96" t="s">
        <v>151</v>
      </c>
      <c r="F14" s="167">
        <v>180</v>
      </c>
      <c r="G14" s="168">
        <v>3.66</v>
      </c>
      <c r="H14" s="168">
        <v>5.71</v>
      </c>
      <c r="I14" s="168">
        <v>26.01</v>
      </c>
      <c r="J14" s="169">
        <v>168.6517308</v>
      </c>
      <c r="K14" s="106" t="s">
        <v>120</v>
      </c>
      <c r="L14" s="95">
        <v>40.159999999999997</v>
      </c>
    </row>
    <row r="15" spans="1:12" ht="15" x14ac:dyDescent="0.25">
      <c r="A15" s="94"/>
      <c r="B15" s="144"/>
      <c r="C15" s="165"/>
      <c r="D15" s="166" t="s">
        <v>28</v>
      </c>
      <c r="E15" s="96" t="s">
        <v>152</v>
      </c>
      <c r="F15" s="167">
        <v>200</v>
      </c>
      <c r="G15" s="168">
        <v>0.7</v>
      </c>
      <c r="H15" s="168">
        <v>0.6</v>
      </c>
      <c r="I15" s="168">
        <v>31.4</v>
      </c>
      <c r="J15" s="169">
        <v>127</v>
      </c>
      <c r="K15" s="106" t="s">
        <v>153</v>
      </c>
      <c r="L15" s="95">
        <v>6.41</v>
      </c>
    </row>
    <row r="16" spans="1:12" ht="15" x14ac:dyDescent="0.25">
      <c r="A16" s="94"/>
      <c r="B16" s="144"/>
      <c r="C16" s="165"/>
      <c r="D16" s="166" t="s">
        <v>29</v>
      </c>
      <c r="E16" s="147" t="s">
        <v>36</v>
      </c>
      <c r="F16" s="167">
        <v>40</v>
      </c>
      <c r="G16" s="168">
        <v>3.16</v>
      </c>
      <c r="H16" s="168">
        <v>0.4</v>
      </c>
      <c r="I16" s="168">
        <v>20.64</v>
      </c>
      <c r="J16" s="169">
        <v>98.2</v>
      </c>
      <c r="K16" s="170" t="s">
        <v>74</v>
      </c>
      <c r="L16" s="95">
        <v>4.5599999999999996</v>
      </c>
    </row>
    <row r="17" spans="1:12" ht="15" x14ac:dyDescent="0.25">
      <c r="A17" s="94"/>
      <c r="B17" s="144"/>
      <c r="C17" s="165"/>
      <c r="D17" s="166" t="s">
        <v>30</v>
      </c>
      <c r="E17" s="147" t="s">
        <v>37</v>
      </c>
      <c r="F17" s="167">
        <v>40</v>
      </c>
      <c r="G17" s="168">
        <v>1.3</v>
      </c>
      <c r="H17" s="168">
        <v>0.2</v>
      </c>
      <c r="I17" s="168">
        <v>8.3000000000000007</v>
      </c>
      <c r="J17" s="169">
        <v>39</v>
      </c>
      <c r="K17" s="170" t="s">
        <v>74</v>
      </c>
      <c r="L17" s="95">
        <v>4.5599999999999996</v>
      </c>
    </row>
    <row r="18" spans="1:12" ht="15" x14ac:dyDescent="0.25">
      <c r="A18" s="98"/>
      <c r="B18" s="21"/>
      <c r="C18" s="173"/>
      <c r="D18" s="99" t="s">
        <v>31</v>
      </c>
      <c r="E18" s="100"/>
      <c r="F18" s="101">
        <f>SUM(F11:F17)</f>
        <v>930</v>
      </c>
      <c r="G18" s="101">
        <f>SUM(G11:G17)</f>
        <v>31.46</v>
      </c>
      <c r="H18" s="101">
        <f>SUM(H11:H17)</f>
        <v>28.42</v>
      </c>
      <c r="I18" s="101">
        <f>SUM(I11:I17)</f>
        <v>130.91999999999999</v>
      </c>
      <c r="J18" s="101">
        <f>SUM(J11:J17)</f>
        <v>862.85425498260872</v>
      </c>
      <c r="K18" s="103"/>
      <c r="L18" s="104">
        <f t="shared" ref="L18" si="1">SUM(L11:L17)</f>
        <v>193.95</v>
      </c>
    </row>
    <row r="19" spans="1:12" ht="15.75" thickBot="1" x14ac:dyDescent="0.3">
      <c r="A19" s="107">
        <f>A6</f>
        <v>3</v>
      </c>
      <c r="B19" s="108">
        <f>B6</f>
        <v>1</v>
      </c>
      <c r="C19" s="201" t="s">
        <v>4</v>
      </c>
      <c r="D19" s="202"/>
      <c r="E19" s="109"/>
      <c r="F19" s="110">
        <f>F10+F18</f>
        <v>1480</v>
      </c>
      <c r="G19" s="110">
        <f>G10+G18</f>
        <v>50.480000000000004</v>
      </c>
      <c r="H19" s="110">
        <f>H10+H18</f>
        <v>50.52</v>
      </c>
      <c r="I19" s="110">
        <f>I10+I18</f>
        <v>226.36999999999998</v>
      </c>
      <c r="J19" s="110">
        <f>J10+J18</f>
        <v>1514.5318616749164</v>
      </c>
      <c r="K19" s="111"/>
      <c r="L19" s="112">
        <f t="shared" ref="L19" si="2">L10+L18</f>
        <v>265</v>
      </c>
    </row>
    <row r="20" spans="1:12" ht="15" x14ac:dyDescent="0.25">
      <c r="A20" s="144">
        <v>3</v>
      </c>
      <c r="B20" s="143">
        <v>2</v>
      </c>
      <c r="C20" s="163" t="s">
        <v>18</v>
      </c>
      <c r="D20" s="164" t="s">
        <v>19</v>
      </c>
      <c r="E20" s="175" t="s">
        <v>217</v>
      </c>
      <c r="F20" s="153">
        <v>200</v>
      </c>
      <c r="G20" s="154">
        <v>19.21</v>
      </c>
      <c r="H20" s="154">
        <v>15.28</v>
      </c>
      <c r="I20" s="154">
        <v>42.5</v>
      </c>
      <c r="J20" s="155">
        <v>455.38416470588299</v>
      </c>
      <c r="K20" s="92" t="s">
        <v>71</v>
      </c>
      <c r="L20" s="176">
        <v>103.76</v>
      </c>
    </row>
    <row r="21" spans="1:12" ht="15" x14ac:dyDescent="0.25">
      <c r="A21" s="144"/>
      <c r="B21" s="143"/>
      <c r="C21" s="165"/>
      <c r="D21" s="166" t="s">
        <v>20</v>
      </c>
      <c r="E21" s="147" t="s">
        <v>39</v>
      </c>
      <c r="F21" s="167">
        <v>200</v>
      </c>
      <c r="G21" s="177">
        <v>0.19</v>
      </c>
      <c r="H21" s="177">
        <v>0.04</v>
      </c>
      <c r="I21" s="177">
        <v>9.5399999999999991</v>
      </c>
      <c r="J21" s="178">
        <v>38.485280000000003</v>
      </c>
      <c r="K21" s="170" t="s">
        <v>72</v>
      </c>
      <c r="L21" s="95">
        <v>2.2400000000000002</v>
      </c>
    </row>
    <row r="22" spans="1:12" ht="15" x14ac:dyDescent="0.25">
      <c r="A22" s="144"/>
      <c r="B22" s="143"/>
      <c r="C22" s="165"/>
      <c r="D22" s="166" t="s">
        <v>21</v>
      </c>
      <c r="E22" s="96" t="s">
        <v>219</v>
      </c>
      <c r="F22" s="167">
        <v>30</v>
      </c>
      <c r="G22" s="168">
        <v>1.1499999999999999</v>
      </c>
      <c r="H22" s="168">
        <v>6.34</v>
      </c>
      <c r="I22" s="168">
        <v>7.8</v>
      </c>
      <c r="J22" s="169">
        <v>82.890500000000003</v>
      </c>
      <c r="K22" s="170" t="s">
        <v>116</v>
      </c>
      <c r="L22" s="95">
        <v>14.19</v>
      </c>
    </row>
    <row r="23" spans="1:12" s="142" customFormat="1" ht="15" x14ac:dyDescent="0.25">
      <c r="A23" s="144"/>
      <c r="B23" s="143"/>
      <c r="C23" s="165"/>
      <c r="D23" s="166" t="s">
        <v>22</v>
      </c>
      <c r="E23" s="96" t="s">
        <v>154</v>
      </c>
      <c r="F23" s="167">
        <v>100</v>
      </c>
      <c r="G23" s="168">
        <v>0.4</v>
      </c>
      <c r="H23" s="168">
        <v>0.4</v>
      </c>
      <c r="I23" s="168">
        <v>11.6</v>
      </c>
      <c r="J23" s="169">
        <v>48.68</v>
      </c>
      <c r="K23" s="170"/>
      <c r="L23" s="95">
        <v>20</v>
      </c>
    </row>
    <row r="24" spans="1:12" ht="15" x14ac:dyDescent="0.25">
      <c r="A24" s="144"/>
      <c r="B24" s="143"/>
      <c r="C24" s="165"/>
      <c r="D24" s="166"/>
      <c r="E24" s="96" t="s">
        <v>73</v>
      </c>
      <c r="F24" s="167">
        <v>20</v>
      </c>
      <c r="G24" s="168">
        <v>1.54</v>
      </c>
      <c r="H24" s="168">
        <v>0.6</v>
      </c>
      <c r="I24" s="168">
        <v>10.66</v>
      </c>
      <c r="J24" s="169">
        <v>53.903999999999996</v>
      </c>
      <c r="K24" s="170" t="s">
        <v>74</v>
      </c>
      <c r="L24" s="95">
        <v>2.4300000000000002</v>
      </c>
    </row>
    <row r="25" spans="1:12" ht="15" x14ac:dyDescent="0.25">
      <c r="A25" s="21"/>
      <c r="B25" s="14"/>
      <c r="C25" s="173"/>
      <c r="D25" s="99" t="s">
        <v>31</v>
      </c>
      <c r="E25" s="100"/>
      <c r="F25" s="101">
        <f>SUM(F20:F24)</f>
        <v>550</v>
      </c>
      <c r="G25" s="101">
        <f>SUM(G20:G24)</f>
        <v>22.49</v>
      </c>
      <c r="H25" s="101">
        <f>SUM(H20:H24)</f>
        <v>22.659999999999997</v>
      </c>
      <c r="I25" s="101">
        <f>SUM(I20:I24)</f>
        <v>82.1</v>
      </c>
      <c r="J25" s="101">
        <f>SUM(J20:J24)</f>
        <v>679.3439447058829</v>
      </c>
      <c r="K25" s="103"/>
      <c r="L25" s="104">
        <f t="shared" ref="L25" si="3">SUM(L20:L24)</f>
        <v>142.62</v>
      </c>
    </row>
    <row r="26" spans="1:12" ht="15" x14ac:dyDescent="0.25">
      <c r="A26" s="22">
        <v>3</v>
      </c>
      <c r="B26" s="113">
        <f>B20</f>
        <v>2</v>
      </c>
      <c r="C26" s="174" t="s">
        <v>23</v>
      </c>
      <c r="D26" s="166" t="s">
        <v>24</v>
      </c>
      <c r="E26" s="96" t="s">
        <v>155</v>
      </c>
      <c r="F26" s="167">
        <v>100</v>
      </c>
      <c r="G26" s="168">
        <v>1.3</v>
      </c>
      <c r="H26" s="168">
        <v>0.2</v>
      </c>
      <c r="I26" s="168">
        <v>5.3</v>
      </c>
      <c r="J26" s="169">
        <v>26</v>
      </c>
      <c r="K26" s="170" t="s">
        <v>156</v>
      </c>
      <c r="L26" s="95">
        <v>18.489999999999998</v>
      </c>
    </row>
    <row r="27" spans="1:12" ht="15" x14ac:dyDescent="0.25">
      <c r="A27" s="144"/>
      <c r="B27" s="143"/>
      <c r="C27" s="165"/>
      <c r="D27" s="166" t="s">
        <v>25</v>
      </c>
      <c r="E27" s="147" t="s">
        <v>157</v>
      </c>
      <c r="F27" s="167">
        <v>250</v>
      </c>
      <c r="G27" s="168">
        <v>2.7</v>
      </c>
      <c r="H27" s="168">
        <v>6.7</v>
      </c>
      <c r="I27" s="168">
        <v>15</v>
      </c>
      <c r="J27" s="169">
        <v>118.652242</v>
      </c>
      <c r="K27" s="106" t="s">
        <v>158</v>
      </c>
      <c r="L27" s="95">
        <v>27.88</v>
      </c>
    </row>
    <row r="28" spans="1:12" ht="15" x14ac:dyDescent="0.25">
      <c r="A28" s="144"/>
      <c r="B28" s="143"/>
      <c r="C28" s="165"/>
      <c r="D28" s="166" t="s">
        <v>26</v>
      </c>
      <c r="E28" s="96" t="s">
        <v>57</v>
      </c>
      <c r="F28" s="179">
        <v>100</v>
      </c>
      <c r="G28" s="177">
        <v>12.65</v>
      </c>
      <c r="H28" s="177">
        <v>13.77</v>
      </c>
      <c r="I28" s="177">
        <v>9.3699999999999992</v>
      </c>
      <c r="J28" s="178">
        <v>213.71899999999999</v>
      </c>
      <c r="K28" s="106" t="s">
        <v>123</v>
      </c>
      <c r="L28" s="180">
        <v>49.04</v>
      </c>
    </row>
    <row r="29" spans="1:12" ht="15" x14ac:dyDescent="0.25">
      <c r="A29" s="144"/>
      <c r="B29" s="143"/>
      <c r="C29" s="165"/>
      <c r="D29" s="166" t="s">
        <v>27</v>
      </c>
      <c r="E29" s="147" t="s">
        <v>80</v>
      </c>
      <c r="F29" s="167">
        <v>185</v>
      </c>
      <c r="G29" s="168">
        <v>9.1</v>
      </c>
      <c r="H29" s="168">
        <v>7.5</v>
      </c>
      <c r="I29" s="168">
        <v>52.52</v>
      </c>
      <c r="J29" s="169">
        <v>369.69612219999999</v>
      </c>
      <c r="K29" s="170" t="s">
        <v>85</v>
      </c>
      <c r="L29" s="180">
        <v>19.95</v>
      </c>
    </row>
    <row r="30" spans="1:12" ht="15" x14ac:dyDescent="0.25">
      <c r="A30" s="144"/>
      <c r="B30" s="143"/>
      <c r="C30" s="165"/>
      <c r="D30" s="166" t="s">
        <v>28</v>
      </c>
      <c r="E30" s="114" t="s">
        <v>81</v>
      </c>
      <c r="F30" s="167">
        <v>200</v>
      </c>
      <c r="G30" s="168">
        <v>0</v>
      </c>
      <c r="H30" s="168">
        <v>0</v>
      </c>
      <c r="I30" s="168">
        <v>22.33</v>
      </c>
      <c r="J30" s="169">
        <v>91.532499999999985</v>
      </c>
      <c r="K30" s="170" t="s">
        <v>63</v>
      </c>
      <c r="L30" s="95">
        <v>3.6</v>
      </c>
    </row>
    <row r="31" spans="1:12" ht="15" x14ac:dyDescent="0.25">
      <c r="A31" s="144"/>
      <c r="B31" s="143"/>
      <c r="C31" s="165"/>
      <c r="D31" s="166" t="s">
        <v>29</v>
      </c>
      <c r="E31" s="147" t="s">
        <v>36</v>
      </c>
      <c r="F31" s="167">
        <v>30</v>
      </c>
      <c r="G31" s="168">
        <v>2.37</v>
      </c>
      <c r="H31" s="168">
        <v>0.3</v>
      </c>
      <c r="I31" s="168">
        <v>15.48</v>
      </c>
      <c r="J31" s="169">
        <v>73.649999999999991</v>
      </c>
      <c r="K31" s="170" t="s">
        <v>74</v>
      </c>
      <c r="L31" s="181" t="s">
        <v>159</v>
      </c>
    </row>
    <row r="32" spans="1:12" ht="15" x14ac:dyDescent="0.25">
      <c r="A32" s="144"/>
      <c r="B32" s="143"/>
      <c r="C32" s="165"/>
      <c r="D32" s="166" t="s">
        <v>30</v>
      </c>
      <c r="E32" s="147" t="s">
        <v>37</v>
      </c>
      <c r="F32" s="167">
        <v>30</v>
      </c>
      <c r="G32" s="182">
        <v>1.32</v>
      </c>
      <c r="H32" s="182">
        <v>0.24</v>
      </c>
      <c r="I32" s="182">
        <v>8.34</v>
      </c>
      <c r="J32" s="182">
        <v>38.676000000000002</v>
      </c>
      <c r="K32" s="170" t="s">
        <v>74</v>
      </c>
      <c r="L32" s="95">
        <v>3.42</v>
      </c>
    </row>
    <row r="33" spans="1:12" ht="15" x14ac:dyDescent="0.25">
      <c r="A33" s="21"/>
      <c r="B33" s="14"/>
      <c r="C33" s="173"/>
      <c r="D33" s="99" t="s">
        <v>31</v>
      </c>
      <c r="E33" s="100"/>
      <c r="F33" s="101">
        <f>SUM(F26:F32)</f>
        <v>895</v>
      </c>
      <c r="G33" s="101">
        <f>SUM(G26:G32)</f>
        <v>29.44</v>
      </c>
      <c r="H33" s="101">
        <f>SUM(H26:H32)</f>
        <v>28.71</v>
      </c>
      <c r="I33" s="101">
        <f>SUM(I26:I32)</f>
        <v>128.34</v>
      </c>
      <c r="J33" s="101">
        <f>SUM(J26:J32)</f>
        <v>931.92586419999998</v>
      </c>
      <c r="K33" s="103"/>
      <c r="L33" s="104">
        <f t="shared" ref="L33" si="4">SUM(L26:L32)</f>
        <v>122.38</v>
      </c>
    </row>
    <row r="34" spans="1:12" ht="15.75" thickBot="1" x14ac:dyDescent="0.3">
      <c r="A34" s="115">
        <f>A20</f>
        <v>3</v>
      </c>
      <c r="B34" s="116">
        <f>B20</f>
        <v>2</v>
      </c>
      <c r="C34" s="201" t="s">
        <v>4</v>
      </c>
      <c r="D34" s="202"/>
      <c r="E34" s="109"/>
      <c r="F34" s="110">
        <f>F25+F33</f>
        <v>1445</v>
      </c>
      <c r="G34" s="110">
        <f>G25+G33</f>
        <v>51.93</v>
      </c>
      <c r="H34" s="110">
        <f>H25+H33</f>
        <v>51.37</v>
      </c>
      <c r="I34" s="110">
        <f>I25+I33</f>
        <v>210.44</v>
      </c>
      <c r="J34" s="110">
        <f>J25+J33</f>
        <v>1611.2698089058829</v>
      </c>
      <c r="K34" s="111"/>
      <c r="L34" s="112">
        <f t="shared" ref="L34" si="5">L25+L33</f>
        <v>265</v>
      </c>
    </row>
    <row r="35" spans="1:12" ht="15" x14ac:dyDescent="0.25">
      <c r="A35" s="17">
        <v>3</v>
      </c>
      <c r="B35" s="18">
        <v>3</v>
      </c>
      <c r="C35" s="163" t="s">
        <v>18</v>
      </c>
      <c r="D35" s="164" t="s">
        <v>19</v>
      </c>
      <c r="E35" s="90" t="s">
        <v>160</v>
      </c>
      <c r="F35" s="153">
        <v>250</v>
      </c>
      <c r="G35" s="154">
        <v>8.9700000000000006</v>
      </c>
      <c r="H35" s="154">
        <v>14.26</v>
      </c>
      <c r="I35" s="154">
        <v>39.450000000000003</v>
      </c>
      <c r="J35" s="155">
        <v>311.87513809523824</v>
      </c>
      <c r="K35" s="92" t="s">
        <v>161</v>
      </c>
      <c r="L35" s="93">
        <v>39.35</v>
      </c>
    </row>
    <row r="36" spans="1:12" ht="15" x14ac:dyDescent="0.25">
      <c r="A36" s="144"/>
      <c r="B36" s="143"/>
      <c r="C36" s="165"/>
      <c r="D36" s="166" t="s">
        <v>20</v>
      </c>
      <c r="E36" s="147" t="s">
        <v>41</v>
      </c>
      <c r="F36" s="167">
        <v>200</v>
      </c>
      <c r="G36" s="168">
        <v>3.14</v>
      </c>
      <c r="H36" s="168">
        <v>3.21</v>
      </c>
      <c r="I36" s="168">
        <v>14.39</v>
      </c>
      <c r="J36" s="169">
        <v>96.371359999999981</v>
      </c>
      <c r="K36" s="170" t="s">
        <v>86</v>
      </c>
      <c r="L36" s="95">
        <v>17.03</v>
      </c>
    </row>
    <row r="37" spans="1:12" ht="15" x14ac:dyDescent="0.25">
      <c r="A37" s="144"/>
      <c r="B37" s="143"/>
      <c r="C37" s="165"/>
      <c r="D37" s="166" t="s">
        <v>21</v>
      </c>
      <c r="E37" s="96" t="s">
        <v>48</v>
      </c>
      <c r="F37" s="97">
        <v>35</v>
      </c>
      <c r="G37" s="97">
        <v>6.46</v>
      </c>
      <c r="H37" s="97">
        <v>4.2</v>
      </c>
      <c r="I37" s="97">
        <v>14.34</v>
      </c>
      <c r="J37" s="97">
        <v>128</v>
      </c>
      <c r="K37" s="117" t="s">
        <v>63</v>
      </c>
      <c r="L37" s="95">
        <v>18</v>
      </c>
    </row>
    <row r="38" spans="1:12" ht="15" x14ac:dyDescent="0.25">
      <c r="A38" s="144"/>
      <c r="B38" s="143"/>
      <c r="C38" s="165"/>
      <c r="D38" s="166" t="s">
        <v>22</v>
      </c>
      <c r="E38" s="96" t="s">
        <v>162</v>
      </c>
      <c r="F38" s="97">
        <v>100</v>
      </c>
      <c r="G38" s="97">
        <v>0.4</v>
      </c>
      <c r="H38" s="97">
        <v>0.4</v>
      </c>
      <c r="I38" s="97">
        <v>11.8</v>
      </c>
      <c r="J38" s="97">
        <v>47</v>
      </c>
      <c r="K38" s="117" t="s">
        <v>74</v>
      </c>
      <c r="L38" s="95">
        <v>20</v>
      </c>
    </row>
    <row r="39" spans="1:12" ht="15" x14ac:dyDescent="0.25">
      <c r="A39" s="21"/>
      <c r="B39" s="14"/>
      <c r="C39" s="173"/>
      <c r="D39" s="99" t="s">
        <v>31</v>
      </c>
      <c r="E39" s="100"/>
      <c r="F39" s="101">
        <f>SUM(F35:F38)</f>
        <v>585</v>
      </c>
      <c r="G39" s="101">
        <f>SUM(G35:G38)</f>
        <v>18.97</v>
      </c>
      <c r="H39" s="101">
        <f>SUM(H35:H38)</f>
        <v>22.069999999999997</v>
      </c>
      <c r="I39" s="101">
        <f>SUM(I35:I38)</f>
        <v>79.98</v>
      </c>
      <c r="J39" s="101">
        <f>SUM(J35:J38)</f>
        <v>583.24649809523817</v>
      </c>
      <c r="K39" s="103"/>
      <c r="L39" s="104">
        <f t="shared" ref="L39" si="6">SUM(L35:L38)</f>
        <v>94.38</v>
      </c>
    </row>
    <row r="40" spans="1:12" ht="15" x14ac:dyDescent="0.25">
      <c r="A40" s="22">
        <v>3</v>
      </c>
      <c r="B40" s="113">
        <f>B35</f>
        <v>3</v>
      </c>
      <c r="C40" s="174" t="s">
        <v>23</v>
      </c>
      <c r="D40" s="166" t="s">
        <v>24</v>
      </c>
      <c r="E40" s="96" t="s">
        <v>155</v>
      </c>
      <c r="F40" s="167">
        <v>100</v>
      </c>
      <c r="G40" s="168">
        <v>1.3</v>
      </c>
      <c r="H40" s="168">
        <v>0.2</v>
      </c>
      <c r="I40" s="168">
        <v>5.9</v>
      </c>
      <c r="J40" s="169">
        <v>36</v>
      </c>
      <c r="K40" s="170" t="s">
        <v>163</v>
      </c>
      <c r="L40" s="95">
        <v>30.36</v>
      </c>
    </row>
    <row r="41" spans="1:12" ht="15" x14ac:dyDescent="0.25">
      <c r="A41" s="144"/>
      <c r="B41" s="143"/>
      <c r="C41" s="165"/>
      <c r="D41" s="166" t="s">
        <v>25</v>
      </c>
      <c r="E41" s="228" t="s">
        <v>78</v>
      </c>
      <c r="F41" s="167">
        <v>250</v>
      </c>
      <c r="G41" s="168">
        <v>2</v>
      </c>
      <c r="H41" s="168">
        <v>6.2</v>
      </c>
      <c r="I41" s="168">
        <v>10.67</v>
      </c>
      <c r="J41" s="169">
        <v>129.33019999999999</v>
      </c>
      <c r="K41" s="170" t="s">
        <v>83</v>
      </c>
      <c r="L41" s="95">
        <v>34.479999999999997</v>
      </c>
    </row>
    <row r="42" spans="1:12" ht="15" x14ac:dyDescent="0.25">
      <c r="A42" s="144"/>
      <c r="B42" s="143"/>
      <c r="C42" s="165"/>
      <c r="D42" s="166" t="s">
        <v>26</v>
      </c>
      <c r="E42" s="96" t="s">
        <v>164</v>
      </c>
      <c r="F42" s="167">
        <v>125</v>
      </c>
      <c r="G42" s="168">
        <v>14</v>
      </c>
      <c r="H42" s="168">
        <v>14.45</v>
      </c>
      <c r="I42" s="168">
        <v>5.9</v>
      </c>
      <c r="J42" s="169">
        <v>195</v>
      </c>
      <c r="K42" s="118" t="s">
        <v>165</v>
      </c>
      <c r="L42" s="95">
        <v>52.18</v>
      </c>
    </row>
    <row r="43" spans="1:12" ht="16.149999999999999" customHeight="1" x14ac:dyDescent="0.25">
      <c r="A43" s="144"/>
      <c r="B43" s="143"/>
      <c r="C43" s="165"/>
      <c r="D43" s="166" t="s">
        <v>27</v>
      </c>
      <c r="E43" s="96" t="s">
        <v>225</v>
      </c>
      <c r="F43" s="167">
        <v>185</v>
      </c>
      <c r="G43" s="168">
        <v>8.5399999999999991</v>
      </c>
      <c r="H43" s="168">
        <v>6.35</v>
      </c>
      <c r="I43" s="168">
        <v>39.119999999999997</v>
      </c>
      <c r="J43" s="169">
        <v>228.17598100000001</v>
      </c>
      <c r="K43" s="170" t="s">
        <v>67</v>
      </c>
      <c r="L43" s="180">
        <v>27.22</v>
      </c>
    </row>
    <row r="44" spans="1:12" ht="15" x14ac:dyDescent="0.25">
      <c r="A44" s="144"/>
      <c r="B44" s="143"/>
      <c r="C44" s="165"/>
      <c r="D44" s="166" t="s">
        <v>28</v>
      </c>
      <c r="E44" s="96" t="s">
        <v>166</v>
      </c>
      <c r="F44" s="97">
        <v>200</v>
      </c>
      <c r="G44" s="97">
        <v>0.75</v>
      </c>
      <c r="H44" s="97">
        <v>0</v>
      </c>
      <c r="I44" s="97">
        <v>29.8</v>
      </c>
      <c r="J44" s="97">
        <v>118</v>
      </c>
      <c r="K44" s="170" t="s">
        <v>167</v>
      </c>
      <c r="L44" s="95">
        <v>19.54</v>
      </c>
    </row>
    <row r="45" spans="1:12" ht="15" x14ac:dyDescent="0.25">
      <c r="A45" s="144"/>
      <c r="B45" s="143"/>
      <c r="C45" s="165"/>
      <c r="D45" s="166" t="s">
        <v>29</v>
      </c>
      <c r="E45" s="147" t="s">
        <v>36</v>
      </c>
      <c r="F45" s="167">
        <v>30</v>
      </c>
      <c r="G45" s="168">
        <v>2.37</v>
      </c>
      <c r="H45" s="168">
        <v>0.3</v>
      </c>
      <c r="I45" s="168">
        <v>15.48</v>
      </c>
      <c r="J45" s="169">
        <v>73.649999999999991</v>
      </c>
      <c r="K45" s="170" t="s">
        <v>74</v>
      </c>
      <c r="L45" s="95">
        <v>3.42</v>
      </c>
    </row>
    <row r="46" spans="1:12" ht="15" x14ac:dyDescent="0.25">
      <c r="A46" s="144"/>
      <c r="B46" s="143"/>
      <c r="C46" s="165"/>
      <c r="D46" s="166" t="s">
        <v>30</v>
      </c>
      <c r="E46" s="147" t="s">
        <v>37</v>
      </c>
      <c r="F46" s="167">
        <v>30</v>
      </c>
      <c r="G46" s="182">
        <v>1.32</v>
      </c>
      <c r="H46" s="182">
        <v>0.24</v>
      </c>
      <c r="I46" s="182">
        <v>8.34</v>
      </c>
      <c r="J46" s="182">
        <v>38.676000000000002</v>
      </c>
      <c r="K46" s="170" t="s">
        <v>74</v>
      </c>
      <c r="L46" s="95">
        <v>3.42</v>
      </c>
    </row>
    <row r="47" spans="1:12" ht="15" x14ac:dyDescent="0.25">
      <c r="A47" s="21"/>
      <c r="B47" s="14"/>
      <c r="C47" s="173"/>
      <c r="D47" s="99" t="s">
        <v>31</v>
      </c>
      <c r="E47" s="100"/>
      <c r="F47" s="101">
        <f>SUM(F40:F46)</f>
        <v>920</v>
      </c>
      <c r="G47" s="101">
        <f>SUM(G40:G46)</f>
        <v>30.28</v>
      </c>
      <c r="H47" s="101">
        <f>SUM(H40:H46)</f>
        <v>27.740000000000002</v>
      </c>
      <c r="I47" s="101">
        <f>SUM(I40:I46)</f>
        <v>115.21000000000001</v>
      </c>
      <c r="J47" s="101">
        <f>SUM(J40:J46)</f>
        <v>818.83218099999999</v>
      </c>
      <c r="K47" s="103"/>
      <c r="L47" s="104">
        <f t="shared" ref="L47" si="7">SUM(L40:L46)</f>
        <v>170.61999999999998</v>
      </c>
    </row>
    <row r="48" spans="1:12" ht="15.75" thickBot="1" x14ac:dyDescent="0.3">
      <c r="A48" s="108">
        <f>A35</f>
        <v>3</v>
      </c>
      <c r="B48" s="119">
        <f>B35</f>
        <v>3</v>
      </c>
      <c r="C48" s="201" t="s">
        <v>4</v>
      </c>
      <c r="D48" s="202"/>
      <c r="E48" s="109"/>
      <c r="F48" s="110">
        <f>F39+F47</f>
        <v>1505</v>
      </c>
      <c r="G48" s="110">
        <f>G39+G47</f>
        <v>49.25</v>
      </c>
      <c r="H48" s="110">
        <f>H39+H47</f>
        <v>49.81</v>
      </c>
      <c r="I48" s="110">
        <f>I39+I47</f>
        <v>195.19</v>
      </c>
      <c r="J48" s="110">
        <f>J39+J47</f>
        <v>1402.0786790952382</v>
      </c>
      <c r="K48" s="111"/>
      <c r="L48" s="112">
        <f t="shared" ref="L48" si="8">L39+L47</f>
        <v>265</v>
      </c>
    </row>
    <row r="49" spans="1:12" ht="15" x14ac:dyDescent="0.25">
      <c r="A49" s="17">
        <v>3</v>
      </c>
      <c r="B49" s="18">
        <v>4</v>
      </c>
      <c r="C49" s="163" t="s">
        <v>18</v>
      </c>
      <c r="D49" s="183" t="s">
        <v>19</v>
      </c>
      <c r="E49" s="90" t="s">
        <v>226</v>
      </c>
      <c r="F49" s="153">
        <v>250</v>
      </c>
      <c r="G49" s="154">
        <v>18.2</v>
      </c>
      <c r="H49" s="154">
        <v>13.91</v>
      </c>
      <c r="I49" s="154">
        <v>14.8</v>
      </c>
      <c r="J49" s="155">
        <v>354.30947096774099</v>
      </c>
      <c r="K49" s="92" t="s">
        <v>96</v>
      </c>
      <c r="L49" s="176">
        <v>79.930000000000007</v>
      </c>
    </row>
    <row r="50" spans="1:12" ht="15" x14ac:dyDescent="0.25">
      <c r="A50" s="144"/>
      <c r="B50" s="143"/>
      <c r="C50" s="165"/>
      <c r="D50" s="184"/>
      <c r="E50" s="96" t="s">
        <v>168</v>
      </c>
      <c r="F50" s="97">
        <v>10</v>
      </c>
      <c r="G50" s="97">
        <v>0.1</v>
      </c>
      <c r="H50" s="97">
        <v>5.08</v>
      </c>
      <c r="I50" s="97">
        <v>0.1</v>
      </c>
      <c r="J50" s="97">
        <v>54.3</v>
      </c>
      <c r="K50" s="117" t="s">
        <v>74</v>
      </c>
      <c r="L50" s="95">
        <v>9.25</v>
      </c>
    </row>
    <row r="51" spans="1:12" ht="15" x14ac:dyDescent="0.25">
      <c r="A51" s="144"/>
      <c r="B51" s="143"/>
      <c r="C51" s="165"/>
      <c r="D51" s="185" t="s">
        <v>20</v>
      </c>
      <c r="E51" s="96" t="s">
        <v>169</v>
      </c>
      <c r="F51" s="97">
        <v>210</v>
      </c>
      <c r="G51" s="97">
        <v>0.3</v>
      </c>
      <c r="H51" s="97">
        <v>0.1</v>
      </c>
      <c r="I51" s="97">
        <v>13</v>
      </c>
      <c r="J51" s="97">
        <v>40</v>
      </c>
      <c r="K51" s="106" t="s">
        <v>170</v>
      </c>
      <c r="L51" s="95">
        <v>3.45</v>
      </c>
    </row>
    <row r="52" spans="1:12" ht="15" x14ac:dyDescent="0.25">
      <c r="A52" s="144"/>
      <c r="B52" s="143"/>
      <c r="C52" s="165"/>
      <c r="D52" s="185" t="s">
        <v>21</v>
      </c>
      <c r="E52" s="147" t="s">
        <v>73</v>
      </c>
      <c r="F52" s="167">
        <v>40</v>
      </c>
      <c r="G52" s="168">
        <v>2.31</v>
      </c>
      <c r="H52" s="168">
        <v>0.9</v>
      </c>
      <c r="I52" s="168">
        <v>15.99</v>
      </c>
      <c r="J52" s="169">
        <v>80.855999999999995</v>
      </c>
      <c r="K52" s="170" t="s">
        <v>74</v>
      </c>
      <c r="L52" s="171">
        <v>4.8600000000000003</v>
      </c>
    </row>
    <row r="53" spans="1:12" ht="15.6" customHeight="1" x14ac:dyDescent="0.25">
      <c r="A53" s="144"/>
      <c r="B53" s="143"/>
      <c r="C53" s="165"/>
      <c r="D53" s="184"/>
      <c r="E53" s="96" t="s">
        <v>171</v>
      </c>
      <c r="F53" s="97">
        <v>40</v>
      </c>
      <c r="G53" s="97">
        <v>1.55</v>
      </c>
      <c r="H53" s="97">
        <v>3.01</v>
      </c>
      <c r="I53" s="97">
        <v>33</v>
      </c>
      <c r="J53" s="97">
        <v>60</v>
      </c>
      <c r="K53" s="117" t="s">
        <v>74</v>
      </c>
      <c r="L53" s="95">
        <v>3.44</v>
      </c>
    </row>
    <row r="54" spans="1:12" ht="15" x14ac:dyDescent="0.25">
      <c r="A54" s="21"/>
      <c r="B54" s="14"/>
      <c r="C54" s="173"/>
      <c r="D54" s="120" t="s">
        <v>31</v>
      </c>
      <c r="E54" s="100"/>
      <c r="F54" s="101">
        <f>SUM(F49:F53)</f>
        <v>550</v>
      </c>
      <c r="G54" s="101">
        <f>SUM(G49:G53)</f>
        <v>22.46</v>
      </c>
      <c r="H54" s="101">
        <f>SUM(H49:H53)</f>
        <v>23</v>
      </c>
      <c r="I54" s="101">
        <f>SUM(I49:I53)</f>
        <v>76.89</v>
      </c>
      <c r="J54" s="101">
        <f>SUM(J49:J53)</f>
        <v>589.465470967741</v>
      </c>
      <c r="K54" s="103"/>
      <c r="L54" s="121">
        <f t="shared" ref="L54" si="9">SUM(L49:L53)</f>
        <v>100.93</v>
      </c>
    </row>
    <row r="55" spans="1:12" ht="15" x14ac:dyDescent="0.25">
      <c r="A55" s="22">
        <v>3</v>
      </c>
      <c r="B55" s="113">
        <f>B49</f>
        <v>4</v>
      </c>
      <c r="C55" s="174" t="s">
        <v>23</v>
      </c>
      <c r="D55" s="166" t="s">
        <v>24</v>
      </c>
      <c r="E55" s="96" t="s">
        <v>155</v>
      </c>
      <c r="F55" s="167">
        <v>100</v>
      </c>
      <c r="G55" s="168">
        <v>1.3</v>
      </c>
      <c r="H55" s="168">
        <v>0.2</v>
      </c>
      <c r="I55" s="168">
        <v>5.9</v>
      </c>
      <c r="J55" s="169">
        <v>36</v>
      </c>
      <c r="K55" s="170" t="s">
        <v>98</v>
      </c>
      <c r="L55" s="122">
        <v>15.51</v>
      </c>
    </row>
    <row r="56" spans="1:12" ht="15" x14ac:dyDescent="0.25">
      <c r="A56" s="144"/>
      <c r="B56" s="143"/>
      <c r="C56" s="165"/>
      <c r="D56" s="166" t="s">
        <v>25</v>
      </c>
      <c r="E56" s="147" t="s">
        <v>172</v>
      </c>
      <c r="F56" s="167">
        <v>250</v>
      </c>
      <c r="G56" s="168">
        <v>3.9</v>
      </c>
      <c r="H56" s="168">
        <v>6.2</v>
      </c>
      <c r="I56" s="168">
        <v>14.8</v>
      </c>
      <c r="J56" s="169">
        <v>117.42986620000001</v>
      </c>
      <c r="K56" s="106" t="s">
        <v>173</v>
      </c>
      <c r="L56" s="95">
        <v>34.65</v>
      </c>
    </row>
    <row r="57" spans="1:12" ht="15" x14ac:dyDescent="0.25">
      <c r="A57" s="144"/>
      <c r="B57" s="143"/>
      <c r="C57" s="165"/>
      <c r="D57" s="166" t="s">
        <v>26</v>
      </c>
      <c r="E57" s="96" t="s">
        <v>174</v>
      </c>
      <c r="F57" s="167">
        <v>100</v>
      </c>
      <c r="G57" s="168">
        <v>11.9</v>
      </c>
      <c r="H57" s="168">
        <v>9.85</v>
      </c>
      <c r="I57" s="168">
        <v>15.2</v>
      </c>
      <c r="J57" s="169">
        <v>154</v>
      </c>
      <c r="K57" s="106" t="s">
        <v>63</v>
      </c>
      <c r="L57" s="95">
        <v>67.959999999999994</v>
      </c>
    </row>
    <row r="58" spans="1:12" ht="15" x14ac:dyDescent="0.25">
      <c r="A58" s="144"/>
      <c r="B58" s="143"/>
      <c r="C58" s="165"/>
      <c r="D58" s="166" t="s">
        <v>27</v>
      </c>
      <c r="E58" s="96" t="s">
        <v>175</v>
      </c>
      <c r="F58" s="167">
        <v>180</v>
      </c>
      <c r="G58" s="168">
        <v>6.4</v>
      </c>
      <c r="H58" s="168">
        <v>11.1</v>
      </c>
      <c r="I58" s="168">
        <v>46.1</v>
      </c>
      <c r="J58" s="169">
        <v>255.50699777265601</v>
      </c>
      <c r="K58" s="118" t="s">
        <v>176</v>
      </c>
      <c r="L58" s="95">
        <v>27.15</v>
      </c>
    </row>
    <row r="59" spans="1:12" ht="15" x14ac:dyDescent="0.25">
      <c r="A59" s="144"/>
      <c r="B59" s="143"/>
      <c r="C59" s="165"/>
      <c r="D59" s="166" t="s">
        <v>28</v>
      </c>
      <c r="E59" s="147" t="s">
        <v>51</v>
      </c>
      <c r="F59" s="179">
        <v>200</v>
      </c>
      <c r="G59" s="177">
        <v>0.24</v>
      </c>
      <c r="H59" s="177">
        <v>0.1</v>
      </c>
      <c r="I59" s="177">
        <v>14.1</v>
      </c>
      <c r="J59" s="178">
        <v>127.47</v>
      </c>
      <c r="K59" s="170" t="s">
        <v>109</v>
      </c>
      <c r="L59" s="180">
        <v>9.68</v>
      </c>
    </row>
    <row r="60" spans="1:12" ht="15" x14ac:dyDescent="0.25">
      <c r="A60" s="144"/>
      <c r="B60" s="143"/>
      <c r="C60" s="165"/>
      <c r="D60" s="166" t="s">
        <v>29</v>
      </c>
      <c r="E60" s="147" t="s">
        <v>36</v>
      </c>
      <c r="F60" s="167">
        <v>40</v>
      </c>
      <c r="G60" s="168">
        <v>3.16</v>
      </c>
      <c r="H60" s="168">
        <v>0.4</v>
      </c>
      <c r="I60" s="168">
        <v>20.64</v>
      </c>
      <c r="J60" s="169">
        <v>98.2</v>
      </c>
      <c r="K60" s="170" t="s">
        <v>74</v>
      </c>
      <c r="L60" s="95">
        <v>4.5599999999999996</v>
      </c>
    </row>
    <row r="61" spans="1:12" ht="15" x14ac:dyDescent="0.25">
      <c r="A61" s="144"/>
      <c r="B61" s="143"/>
      <c r="C61" s="165"/>
      <c r="D61" s="166" t="s">
        <v>30</v>
      </c>
      <c r="E61" s="147" t="s">
        <v>37</v>
      </c>
      <c r="F61" s="167">
        <v>40</v>
      </c>
      <c r="G61" s="168">
        <v>2.64</v>
      </c>
      <c r="H61" s="168">
        <v>0.48</v>
      </c>
      <c r="I61" s="168">
        <v>16.68</v>
      </c>
      <c r="J61" s="169">
        <v>77.352000000000004</v>
      </c>
      <c r="K61" s="170" t="s">
        <v>74</v>
      </c>
      <c r="L61" s="95">
        <v>4.5599999999999996</v>
      </c>
    </row>
    <row r="62" spans="1:12" ht="15.75" thickBot="1" x14ac:dyDescent="0.3">
      <c r="A62" s="144"/>
      <c r="B62" s="143"/>
      <c r="C62" s="165"/>
      <c r="D62" s="123" t="s">
        <v>31</v>
      </c>
      <c r="E62" s="124"/>
      <c r="F62" s="125">
        <f>SUM(F55:F61)</f>
        <v>910</v>
      </c>
      <c r="G62" s="125">
        <f>SUM(G55:G61)</f>
        <v>29.54</v>
      </c>
      <c r="H62" s="125">
        <f>SUM(H55:H61)</f>
        <v>28.330000000000002</v>
      </c>
      <c r="I62" s="125">
        <f>SUM(I55:I61)</f>
        <v>133.41999999999999</v>
      </c>
      <c r="J62" s="125">
        <f>SUM(J55:J61)</f>
        <v>865.9588639726561</v>
      </c>
      <c r="K62" s="126"/>
      <c r="L62" s="104">
        <f t="shared" ref="L62" si="10">SUM(L55:L61)</f>
        <v>164.07</v>
      </c>
    </row>
    <row r="63" spans="1:12" ht="15.75" thickBot="1" x14ac:dyDescent="0.3">
      <c r="A63" s="127">
        <f>A49</f>
        <v>3</v>
      </c>
      <c r="B63" s="128">
        <f>B49</f>
        <v>4</v>
      </c>
      <c r="C63" s="219" t="s">
        <v>4</v>
      </c>
      <c r="D63" s="220"/>
      <c r="E63" s="129"/>
      <c r="F63" s="130">
        <f>F54+F62</f>
        <v>1460</v>
      </c>
      <c r="G63" s="130">
        <f>G54+G62</f>
        <v>52</v>
      </c>
      <c r="H63" s="130">
        <f>H54+H62</f>
        <v>51.33</v>
      </c>
      <c r="I63" s="130">
        <f>I54+I62</f>
        <v>210.31</v>
      </c>
      <c r="J63" s="130">
        <f>J54+J62</f>
        <v>1455.4243349403971</v>
      </c>
      <c r="K63" s="131"/>
      <c r="L63" s="112">
        <f t="shared" ref="L63" si="11">L54+L62</f>
        <v>265</v>
      </c>
    </row>
    <row r="64" spans="1:12" ht="16.149999999999999" customHeight="1" x14ac:dyDescent="0.25">
      <c r="A64" s="17">
        <v>3</v>
      </c>
      <c r="B64" s="18">
        <v>5</v>
      </c>
      <c r="C64" s="163" t="s">
        <v>18</v>
      </c>
      <c r="D64" s="164" t="s">
        <v>19</v>
      </c>
      <c r="E64" s="90" t="s">
        <v>144</v>
      </c>
      <c r="F64" s="153">
        <v>250</v>
      </c>
      <c r="G64" s="154">
        <v>9.82</v>
      </c>
      <c r="H64" s="154">
        <v>11.12</v>
      </c>
      <c r="I64" s="154">
        <v>37.15</v>
      </c>
      <c r="J64" s="155">
        <v>301.60997682162133</v>
      </c>
      <c r="K64" s="92" t="s">
        <v>104</v>
      </c>
      <c r="L64" s="176">
        <v>32.229999999999997</v>
      </c>
    </row>
    <row r="65" spans="1:12" ht="15" x14ac:dyDescent="0.25">
      <c r="A65" s="144"/>
      <c r="B65" s="143"/>
      <c r="C65" s="165"/>
      <c r="D65" s="166" t="s">
        <v>20</v>
      </c>
      <c r="E65" s="147" t="s">
        <v>62</v>
      </c>
      <c r="F65" s="167">
        <v>200</v>
      </c>
      <c r="G65" s="168">
        <v>3.78</v>
      </c>
      <c r="H65" s="168">
        <v>2.6</v>
      </c>
      <c r="I65" s="168">
        <v>13.14</v>
      </c>
      <c r="J65" s="169">
        <v>96.539464000000009</v>
      </c>
      <c r="K65" s="170" t="s">
        <v>63</v>
      </c>
      <c r="L65" s="95">
        <v>18.239999999999998</v>
      </c>
    </row>
    <row r="66" spans="1:12" ht="15" x14ac:dyDescent="0.25">
      <c r="A66" s="144"/>
      <c r="B66" s="143"/>
      <c r="C66" s="165"/>
      <c r="D66" s="166" t="s">
        <v>21</v>
      </c>
      <c r="E66" s="96" t="s">
        <v>73</v>
      </c>
      <c r="F66" s="167">
        <v>20</v>
      </c>
      <c r="G66" s="168">
        <v>1.54</v>
      </c>
      <c r="H66" s="168">
        <v>0.6</v>
      </c>
      <c r="I66" s="168">
        <v>8.66</v>
      </c>
      <c r="J66" s="169">
        <v>53.903999999999996</v>
      </c>
      <c r="K66" s="117" t="s">
        <v>74</v>
      </c>
      <c r="L66" s="171">
        <v>2.4300000000000002</v>
      </c>
    </row>
    <row r="67" spans="1:12" ht="15" x14ac:dyDescent="0.25">
      <c r="A67" s="144"/>
      <c r="B67" s="143"/>
      <c r="C67" s="165"/>
      <c r="D67" s="166" t="s">
        <v>22</v>
      </c>
      <c r="E67" s="96" t="s">
        <v>154</v>
      </c>
      <c r="F67" s="97">
        <v>100</v>
      </c>
      <c r="G67" s="97">
        <v>0.4</v>
      </c>
      <c r="H67" s="97">
        <v>0.4</v>
      </c>
      <c r="I67" s="97">
        <v>11.8</v>
      </c>
      <c r="J67" s="97">
        <v>47</v>
      </c>
      <c r="K67" s="132" t="s">
        <v>74</v>
      </c>
      <c r="L67" s="95">
        <v>20</v>
      </c>
    </row>
    <row r="68" spans="1:12" ht="15" x14ac:dyDescent="0.25">
      <c r="A68" s="144"/>
      <c r="B68" s="143"/>
      <c r="C68" s="165"/>
      <c r="D68" s="166"/>
      <c r="E68" s="133" t="s">
        <v>177</v>
      </c>
      <c r="F68" s="148" t="str">
        <f>"60"</f>
        <v>60</v>
      </c>
      <c r="G68" s="148">
        <v>2.91</v>
      </c>
      <c r="H68" s="148">
        <v>4.62</v>
      </c>
      <c r="I68" s="148">
        <v>24</v>
      </c>
      <c r="J68" s="186">
        <v>150.16658344000001</v>
      </c>
      <c r="K68" s="187" t="s">
        <v>178</v>
      </c>
      <c r="L68" s="95">
        <v>12.25</v>
      </c>
    </row>
    <row r="69" spans="1:12" ht="15" x14ac:dyDescent="0.25">
      <c r="A69" s="21"/>
      <c r="B69" s="14"/>
      <c r="C69" s="173"/>
      <c r="D69" s="99" t="s">
        <v>31</v>
      </c>
      <c r="E69" s="100"/>
      <c r="F69" s="101">
        <f>SUM(F64:F68)</f>
        <v>570</v>
      </c>
      <c r="G69" s="101">
        <f>SUM(G64:G68)</f>
        <v>18.450000000000003</v>
      </c>
      <c r="H69" s="101">
        <f>SUM(H64:H68)</f>
        <v>19.34</v>
      </c>
      <c r="I69" s="101">
        <f>SUM(I64:I68)</f>
        <v>94.75</v>
      </c>
      <c r="J69" s="101">
        <f>SUM(J64:J68)</f>
        <v>649.22002426162135</v>
      </c>
      <c r="K69" s="103"/>
      <c r="L69" s="104">
        <f t="shared" ref="L69" si="12">SUM(L64:L68)</f>
        <v>85.15</v>
      </c>
    </row>
    <row r="70" spans="1:12" ht="15.6" customHeight="1" x14ac:dyDescent="0.25">
      <c r="A70" s="22">
        <v>3</v>
      </c>
      <c r="B70" s="113">
        <f>B64</f>
        <v>5</v>
      </c>
      <c r="C70" s="174" t="s">
        <v>23</v>
      </c>
      <c r="D70" s="166" t="s">
        <v>24</v>
      </c>
      <c r="E70" s="37" t="s">
        <v>227</v>
      </c>
      <c r="F70" s="167">
        <v>100</v>
      </c>
      <c r="G70" s="168">
        <v>1.57</v>
      </c>
      <c r="H70" s="168">
        <v>4.99</v>
      </c>
      <c r="I70" s="168">
        <v>9.9600000000000009</v>
      </c>
      <c r="J70" s="169">
        <v>88.364934000000005</v>
      </c>
      <c r="K70" s="170" t="s">
        <v>126</v>
      </c>
      <c r="L70" s="171">
        <v>28.43</v>
      </c>
    </row>
    <row r="71" spans="1:12" ht="15" x14ac:dyDescent="0.25">
      <c r="A71" s="144"/>
      <c r="B71" s="143"/>
      <c r="C71" s="165"/>
      <c r="D71" s="166" t="s">
        <v>25</v>
      </c>
      <c r="E71" s="147" t="s">
        <v>228</v>
      </c>
      <c r="F71" s="167">
        <v>250</v>
      </c>
      <c r="G71" s="168">
        <v>3.9</v>
      </c>
      <c r="H71" s="168">
        <v>7.3</v>
      </c>
      <c r="I71" s="168">
        <v>17.100000000000001</v>
      </c>
      <c r="J71" s="169">
        <v>197</v>
      </c>
      <c r="K71" s="170" t="s">
        <v>179</v>
      </c>
      <c r="L71" s="95">
        <v>27.58</v>
      </c>
    </row>
    <row r="72" spans="1:12" ht="17.45" customHeight="1" x14ac:dyDescent="0.25">
      <c r="A72" s="144"/>
      <c r="B72" s="143"/>
      <c r="C72" s="165"/>
      <c r="D72" s="166" t="s">
        <v>26</v>
      </c>
      <c r="E72" s="96" t="s">
        <v>180</v>
      </c>
      <c r="F72" s="167">
        <v>280</v>
      </c>
      <c r="G72" s="168">
        <v>21.16</v>
      </c>
      <c r="H72" s="168">
        <v>16.61</v>
      </c>
      <c r="I72" s="168">
        <v>41.93</v>
      </c>
      <c r="J72" s="169">
        <v>422.1032816</v>
      </c>
      <c r="K72" s="170" t="s">
        <v>181</v>
      </c>
      <c r="L72" s="95">
        <v>100.48</v>
      </c>
    </row>
    <row r="73" spans="1:12" ht="15" x14ac:dyDescent="0.25">
      <c r="A73" s="144"/>
      <c r="B73" s="143"/>
      <c r="C73" s="165"/>
      <c r="D73" s="166" t="s">
        <v>27</v>
      </c>
      <c r="E73" s="96" t="s">
        <v>182</v>
      </c>
      <c r="F73" s="167">
        <v>50</v>
      </c>
      <c r="G73" s="168">
        <v>0.61</v>
      </c>
      <c r="H73" s="168">
        <v>2.21</v>
      </c>
      <c r="I73" s="168">
        <v>3.59</v>
      </c>
      <c r="J73" s="169">
        <v>36.517982249999996</v>
      </c>
      <c r="K73" s="170" t="s">
        <v>183</v>
      </c>
      <c r="L73" s="95">
        <v>7.58</v>
      </c>
    </row>
    <row r="74" spans="1:12" ht="15" x14ac:dyDescent="0.25">
      <c r="A74" s="144"/>
      <c r="B74" s="143"/>
      <c r="C74" s="165"/>
      <c r="D74" s="166" t="s">
        <v>28</v>
      </c>
      <c r="E74" s="114" t="s">
        <v>122</v>
      </c>
      <c r="F74" s="167">
        <v>200</v>
      </c>
      <c r="G74" s="168">
        <v>0</v>
      </c>
      <c r="H74" s="168">
        <v>0</v>
      </c>
      <c r="I74" s="168">
        <v>18.95</v>
      </c>
      <c r="J74" s="169">
        <v>70.710400000000007</v>
      </c>
      <c r="K74" s="170" t="s">
        <v>63</v>
      </c>
      <c r="L74" s="171">
        <v>7.8</v>
      </c>
    </row>
    <row r="75" spans="1:12" ht="15" x14ac:dyDescent="0.25">
      <c r="A75" s="144"/>
      <c r="B75" s="143"/>
      <c r="C75" s="165"/>
      <c r="D75" s="166" t="s">
        <v>29</v>
      </c>
      <c r="E75" s="147" t="s">
        <v>36</v>
      </c>
      <c r="F75" s="167">
        <v>30</v>
      </c>
      <c r="G75" s="168">
        <v>2.37</v>
      </c>
      <c r="H75" s="168">
        <v>0.3</v>
      </c>
      <c r="I75" s="168">
        <v>15.48</v>
      </c>
      <c r="J75" s="169">
        <v>73.649999999999991</v>
      </c>
      <c r="K75" s="170" t="s">
        <v>74</v>
      </c>
      <c r="L75" s="95">
        <v>3.42</v>
      </c>
    </row>
    <row r="76" spans="1:12" ht="16.5" customHeight="1" x14ac:dyDescent="0.25">
      <c r="A76" s="144"/>
      <c r="B76" s="143"/>
      <c r="C76" s="165"/>
      <c r="D76" s="166" t="s">
        <v>30</v>
      </c>
      <c r="E76" s="147" t="s">
        <v>37</v>
      </c>
      <c r="F76" s="167">
        <v>40</v>
      </c>
      <c r="G76" s="168">
        <v>1.32</v>
      </c>
      <c r="H76" s="168">
        <v>0.24</v>
      </c>
      <c r="I76" s="168">
        <v>8.34</v>
      </c>
      <c r="J76" s="169">
        <v>38.676000000000002</v>
      </c>
      <c r="K76" s="170" t="s">
        <v>74</v>
      </c>
      <c r="L76" s="95">
        <v>4.5599999999999996</v>
      </c>
    </row>
    <row r="77" spans="1:12" ht="15" x14ac:dyDescent="0.25">
      <c r="A77" s="21"/>
      <c r="B77" s="14"/>
      <c r="C77" s="173"/>
      <c r="D77" s="99" t="s">
        <v>31</v>
      </c>
      <c r="E77" s="100"/>
      <c r="F77" s="101">
        <f>SUM(F70:F76)</f>
        <v>950</v>
      </c>
      <c r="G77" s="101">
        <f>SUM(G70:G76)</f>
        <v>30.93</v>
      </c>
      <c r="H77" s="101">
        <f>SUM(H70:H76)</f>
        <v>31.65</v>
      </c>
      <c r="I77" s="101">
        <f>SUM(I70:I76)</f>
        <v>115.35000000000002</v>
      </c>
      <c r="J77" s="101">
        <f>SUM(J70:J76)</f>
        <v>927.02259785000012</v>
      </c>
      <c r="K77" s="103"/>
      <c r="L77" s="104">
        <f t="shared" ref="L77" si="13">SUM(L70:L76)</f>
        <v>179.85000000000002</v>
      </c>
    </row>
    <row r="78" spans="1:12" ht="15.75" thickBot="1" x14ac:dyDescent="0.3">
      <c r="A78" s="108">
        <f>A64</f>
        <v>3</v>
      </c>
      <c r="B78" s="119">
        <f>B64</f>
        <v>5</v>
      </c>
      <c r="C78" s="201" t="s">
        <v>4</v>
      </c>
      <c r="D78" s="202"/>
      <c r="E78" s="109"/>
      <c r="F78" s="110">
        <f>F69+F77</f>
        <v>1520</v>
      </c>
      <c r="G78" s="110">
        <f>G69+G77</f>
        <v>49.38</v>
      </c>
      <c r="H78" s="110">
        <f>H69+H77</f>
        <v>50.989999999999995</v>
      </c>
      <c r="I78" s="110">
        <f>I69+I77</f>
        <v>210.10000000000002</v>
      </c>
      <c r="J78" s="110">
        <f>J69+J77</f>
        <v>1576.2426221116216</v>
      </c>
      <c r="K78" s="111"/>
      <c r="L78" s="112">
        <f t="shared" ref="L78" si="14">L69+L77</f>
        <v>265</v>
      </c>
    </row>
    <row r="79" spans="1:12" ht="15" x14ac:dyDescent="0.25">
      <c r="A79" s="17">
        <v>4</v>
      </c>
      <c r="B79" s="18">
        <v>1</v>
      </c>
      <c r="C79" s="163" t="s">
        <v>18</v>
      </c>
      <c r="D79" s="164" t="s">
        <v>19</v>
      </c>
      <c r="E79" s="90" t="s">
        <v>144</v>
      </c>
      <c r="F79" s="153">
        <v>250</v>
      </c>
      <c r="G79" s="154">
        <v>9.6300000000000008</v>
      </c>
      <c r="H79" s="154">
        <v>13.4</v>
      </c>
      <c r="I79" s="154">
        <v>52.71</v>
      </c>
      <c r="J79" s="155">
        <v>337.21960999999999</v>
      </c>
      <c r="K79" s="92" t="s">
        <v>117</v>
      </c>
      <c r="L79" s="176">
        <v>38.06</v>
      </c>
    </row>
    <row r="80" spans="1:12" ht="15" x14ac:dyDescent="0.25">
      <c r="A80" s="144"/>
      <c r="B80" s="143"/>
      <c r="C80" s="165"/>
      <c r="D80" s="166" t="s">
        <v>20</v>
      </c>
      <c r="E80" s="147" t="s">
        <v>41</v>
      </c>
      <c r="F80" s="167">
        <v>200</v>
      </c>
      <c r="G80" s="168">
        <v>3.14</v>
      </c>
      <c r="H80" s="168">
        <v>3.21</v>
      </c>
      <c r="I80" s="168">
        <v>14.39</v>
      </c>
      <c r="J80" s="169">
        <v>96.371359999999981</v>
      </c>
      <c r="K80" s="170" t="s">
        <v>86</v>
      </c>
      <c r="L80" s="171">
        <v>17.03</v>
      </c>
    </row>
    <row r="81" spans="1:12" ht="15" x14ac:dyDescent="0.25">
      <c r="A81" s="144"/>
      <c r="B81" s="143"/>
      <c r="C81" s="165"/>
      <c r="D81" s="166" t="s">
        <v>21</v>
      </c>
      <c r="E81" s="96" t="s">
        <v>73</v>
      </c>
      <c r="F81" s="97">
        <v>30</v>
      </c>
      <c r="G81" s="97">
        <v>1.2</v>
      </c>
      <c r="H81" s="97">
        <v>0.5</v>
      </c>
      <c r="I81" s="97">
        <v>10.119999999999999</v>
      </c>
      <c r="J81" s="97">
        <v>52.2</v>
      </c>
      <c r="K81" s="117" t="s">
        <v>74</v>
      </c>
      <c r="L81" s="171">
        <v>4.8600000000000003</v>
      </c>
    </row>
    <row r="82" spans="1:12" ht="15" x14ac:dyDescent="0.25">
      <c r="A82" s="144"/>
      <c r="B82" s="143"/>
      <c r="C82" s="165"/>
      <c r="D82" s="166"/>
      <c r="E82" s="147" t="s">
        <v>42</v>
      </c>
      <c r="F82" s="167">
        <v>40</v>
      </c>
      <c r="G82" s="168">
        <v>5.7</v>
      </c>
      <c r="H82" s="168">
        <v>4.5999999999999996</v>
      </c>
      <c r="I82" s="168">
        <v>0.28000000000000003</v>
      </c>
      <c r="J82" s="169">
        <v>62.783999999999999</v>
      </c>
      <c r="K82" s="170" t="s">
        <v>95</v>
      </c>
      <c r="L82" s="171">
        <v>10.14</v>
      </c>
    </row>
    <row r="83" spans="1:12" ht="15" x14ac:dyDescent="0.25">
      <c r="A83" s="144"/>
      <c r="B83" s="143"/>
      <c r="C83" s="165"/>
      <c r="D83" s="184"/>
      <c r="E83" s="96" t="s">
        <v>184</v>
      </c>
      <c r="F83" s="97">
        <v>30</v>
      </c>
      <c r="G83" s="97">
        <v>2.81</v>
      </c>
      <c r="H83" s="97">
        <v>1.2</v>
      </c>
      <c r="I83" s="97">
        <v>15.56</v>
      </c>
      <c r="J83" s="97">
        <v>97.6</v>
      </c>
      <c r="K83" s="117" t="s">
        <v>74</v>
      </c>
      <c r="L83" s="95">
        <v>13.44</v>
      </c>
    </row>
    <row r="84" spans="1:12" ht="15" x14ac:dyDescent="0.25">
      <c r="A84" s="21"/>
      <c r="B84" s="14"/>
      <c r="C84" s="173"/>
      <c r="D84" s="99" t="s">
        <v>31</v>
      </c>
      <c r="E84" s="100"/>
      <c r="F84" s="101">
        <f>SUM(F79:F83)</f>
        <v>550</v>
      </c>
      <c r="G84" s="102">
        <f>SUM(G79:G83)</f>
        <v>22.48</v>
      </c>
      <c r="H84" s="101">
        <f>SUM(H79:H83)</f>
        <v>22.91</v>
      </c>
      <c r="I84" s="101">
        <f>SUM(I79:I83)</f>
        <v>93.06</v>
      </c>
      <c r="J84" s="101">
        <f>SUM(J79:J83)</f>
        <v>646.17497000000003</v>
      </c>
      <c r="K84" s="103"/>
      <c r="L84" s="104">
        <f t="shared" ref="L84" si="15">SUM(L79:L83)</f>
        <v>83.53</v>
      </c>
    </row>
    <row r="85" spans="1:12" ht="15" x14ac:dyDescent="0.25">
      <c r="A85" s="22">
        <v>4</v>
      </c>
      <c r="B85" s="113">
        <f>B79</f>
        <v>1</v>
      </c>
      <c r="C85" s="174" t="s">
        <v>23</v>
      </c>
      <c r="D85" s="166" t="s">
        <v>24</v>
      </c>
      <c r="E85" s="96" t="s">
        <v>155</v>
      </c>
      <c r="F85" s="167">
        <v>100</v>
      </c>
      <c r="G85" s="168">
        <v>1.3</v>
      </c>
      <c r="H85" s="168">
        <v>0.2</v>
      </c>
      <c r="I85" s="168">
        <v>5.9</v>
      </c>
      <c r="J85" s="169">
        <v>36</v>
      </c>
      <c r="K85" s="188" t="s">
        <v>98</v>
      </c>
      <c r="L85" s="95">
        <v>21.02</v>
      </c>
    </row>
    <row r="86" spans="1:12" ht="15" x14ac:dyDescent="0.25">
      <c r="A86" s="144"/>
      <c r="B86" s="143"/>
      <c r="C86" s="165"/>
      <c r="D86" s="166" t="s">
        <v>25</v>
      </c>
      <c r="E86" s="96" t="s">
        <v>185</v>
      </c>
      <c r="F86" s="167">
        <v>250</v>
      </c>
      <c r="G86" s="168">
        <v>2</v>
      </c>
      <c r="H86" s="168">
        <v>6.2</v>
      </c>
      <c r="I86" s="168">
        <v>19.670000000000002</v>
      </c>
      <c r="J86" s="169">
        <v>196</v>
      </c>
      <c r="K86" s="170" t="s">
        <v>83</v>
      </c>
      <c r="L86" s="95">
        <v>38.56</v>
      </c>
    </row>
    <row r="87" spans="1:12" ht="15" x14ac:dyDescent="0.25">
      <c r="A87" s="144"/>
      <c r="B87" s="143"/>
      <c r="C87" s="165"/>
      <c r="D87" s="166" t="s">
        <v>26</v>
      </c>
      <c r="E87" s="147" t="s">
        <v>186</v>
      </c>
      <c r="F87" s="167">
        <v>120</v>
      </c>
      <c r="G87" s="168">
        <v>18.97</v>
      </c>
      <c r="H87" s="168">
        <v>17.22</v>
      </c>
      <c r="I87" s="168">
        <v>2.92</v>
      </c>
      <c r="J87" s="169">
        <v>188.17391999999998</v>
      </c>
      <c r="K87" s="170" t="s">
        <v>187</v>
      </c>
      <c r="L87" s="95">
        <v>68.510000000000005</v>
      </c>
    </row>
    <row r="88" spans="1:12" ht="15.6" customHeight="1" x14ac:dyDescent="0.25">
      <c r="A88" s="144"/>
      <c r="B88" s="143"/>
      <c r="C88" s="165"/>
      <c r="D88" s="166" t="s">
        <v>27</v>
      </c>
      <c r="E88" s="147" t="s">
        <v>125</v>
      </c>
      <c r="F88" s="167">
        <v>185</v>
      </c>
      <c r="G88" s="168">
        <v>3.47</v>
      </c>
      <c r="H88" s="168">
        <v>6.95</v>
      </c>
      <c r="I88" s="168">
        <v>41.64</v>
      </c>
      <c r="J88" s="169">
        <v>162.58537800000002</v>
      </c>
      <c r="K88" s="170" t="s">
        <v>129</v>
      </c>
      <c r="L88" s="95">
        <v>40.22</v>
      </c>
    </row>
    <row r="89" spans="1:12" ht="15" x14ac:dyDescent="0.25">
      <c r="A89" s="144"/>
      <c r="B89" s="143"/>
      <c r="C89" s="165"/>
      <c r="D89" s="166" t="s">
        <v>28</v>
      </c>
      <c r="E89" s="114" t="s">
        <v>47</v>
      </c>
      <c r="F89" s="167">
        <v>200</v>
      </c>
      <c r="G89" s="168">
        <v>0.53</v>
      </c>
      <c r="H89" s="168">
        <v>0.06</v>
      </c>
      <c r="I89" s="168">
        <v>30.27</v>
      </c>
      <c r="J89" s="169">
        <v>115.41722887999998</v>
      </c>
      <c r="K89" s="170" t="s">
        <v>102</v>
      </c>
      <c r="L89" s="95">
        <v>5.18</v>
      </c>
    </row>
    <row r="90" spans="1:12" ht="15" x14ac:dyDescent="0.25">
      <c r="A90" s="144"/>
      <c r="B90" s="143"/>
      <c r="C90" s="165"/>
      <c r="D90" s="166" t="s">
        <v>29</v>
      </c>
      <c r="E90" s="147" t="s">
        <v>36</v>
      </c>
      <c r="F90" s="167">
        <v>30</v>
      </c>
      <c r="G90" s="168">
        <v>2.37</v>
      </c>
      <c r="H90" s="168">
        <v>0.3</v>
      </c>
      <c r="I90" s="168">
        <v>15.48</v>
      </c>
      <c r="J90" s="169">
        <v>73.649999999999991</v>
      </c>
      <c r="K90" s="170" t="s">
        <v>74</v>
      </c>
      <c r="L90" s="95">
        <v>3.42</v>
      </c>
    </row>
    <row r="91" spans="1:12" ht="15" x14ac:dyDescent="0.25">
      <c r="A91" s="144"/>
      <c r="B91" s="143"/>
      <c r="C91" s="165"/>
      <c r="D91" s="166" t="s">
        <v>30</v>
      </c>
      <c r="E91" s="147" t="s">
        <v>37</v>
      </c>
      <c r="F91" s="167">
        <v>40</v>
      </c>
      <c r="G91" s="168">
        <v>2.64</v>
      </c>
      <c r="H91" s="168">
        <v>0.48</v>
      </c>
      <c r="I91" s="168">
        <v>16.68</v>
      </c>
      <c r="J91" s="169">
        <v>77.352000000000004</v>
      </c>
      <c r="K91" s="170" t="s">
        <v>74</v>
      </c>
      <c r="L91" s="95">
        <v>4.5599999999999996</v>
      </c>
    </row>
    <row r="92" spans="1:12" ht="15" x14ac:dyDescent="0.25">
      <c r="A92" s="21"/>
      <c r="B92" s="14"/>
      <c r="C92" s="173"/>
      <c r="D92" s="99" t="s">
        <v>31</v>
      </c>
      <c r="E92" s="100"/>
      <c r="F92" s="101">
        <f>SUM(F85:F91)</f>
        <v>925</v>
      </c>
      <c r="G92" s="101">
        <f>SUM(G85:G91)</f>
        <v>31.28</v>
      </c>
      <c r="H92" s="101">
        <f>SUM(H85:H91)</f>
        <v>31.409999999999997</v>
      </c>
      <c r="I92" s="101">
        <f>SUM(I85:I91)</f>
        <v>132.56</v>
      </c>
      <c r="J92" s="101">
        <f>SUM(J85:J91)</f>
        <v>849.17852687999994</v>
      </c>
      <c r="K92" s="103"/>
      <c r="L92" s="104">
        <f t="shared" ref="L92" si="16">SUM(L85:L91)</f>
        <v>181.47</v>
      </c>
    </row>
    <row r="93" spans="1:12" ht="15.75" thickBot="1" x14ac:dyDescent="0.3">
      <c r="A93" s="108">
        <f>A79</f>
        <v>4</v>
      </c>
      <c r="B93" s="119">
        <f>B79</f>
        <v>1</v>
      </c>
      <c r="C93" s="201" t="s">
        <v>4</v>
      </c>
      <c r="D93" s="202"/>
      <c r="E93" s="109"/>
      <c r="F93" s="110">
        <f>F84+F92</f>
        <v>1475</v>
      </c>
      <c r="G93" s="110">
        <f>G84+G92</f>
        <v>53.760000000000005</v>
      </c>
      <c r="H93" s="110">
        <f>H84+H92</f>
        <v>54.319999999999993</v>
      </c>
      <c r="I93" s="110">
        <f>I84+I92</f>
        <v>225.62</v>
      </c>
      <c r="J93" s="110">
        <f>J84+J92</f>
        <v>1495.35349688</v>
      </c>
      <c r="K93" s="111"/>
      <c r="L93" s="112">
        <f t="shared" ref="L93" si="17">L84+L92</f>
        <v>265</v>
      </c>
    </row>
    <row r="94" spans="1:12" ht="19.149999999999999" customHeight="1" x14ac:dyDescent="0.25">
      <c r="A94" s="144">
        <v>4</v>
      </c>
      <c r="B94" s="143">
        <v>2</v>
      </c>
      <c r="C94" s="163" t="s">
        <v>18</v>
      </c>
      <c r="D94" s="164" t="s">
        <v>19</v>
      </c>
      <c r="E94" s="90" t="s">
        <v>188</v>
      </c>
      <c r="F94" s="153">
        <v>200</v>
      </c>
      <c r="G94" s="154">
        <v>18.71</v>
      </c>
      <c r="H94" s="154">
        <v>17.28</v>
      </c>
      <c r="I94" s="154">
        <v>45.5</v>
      </c>
      <c r="J94" s="155">
        <v>452.38416470588299</v>
      </c>
      <c r="K94" s="92" t="s">
        <v>71</v>
      </c>
      <c r="L94" s="176">
        <v>103.76</v>
      </c>
    </row>
    <row r="95" spans="1:12" ht="15" x14ac:dyDescent="0.25">
      <c r="A95" s="144"/>
      <c r="B95" s="143"/>
      <c r="C95" s="165"/>
      <c r="D95" s="166" t="s">
        <v>20</v>
      </c>
      <c r="E95" s="147" t="s">
        <v>39</v>
      </c>
      <c r="F95" s="167">
        <v>200</v>
      </c>
      <c r="G95" s="177">
        <v>0.19</v>
      </c>
      <c r="H95" s="177">
        <v>0.04</v>
      </c>
      <c r="I95" s="177">
        <v>9.5399999999999991</v>
      </c>
      <c r="J95" s="178">
        <v>38.485280000000003</v>
      </c>
      <c r="K95" s="170" t="s">
        <v>72</v>
      </c>
      <c r="L95" s="95">
        <v>2.2400000000000002</v>
      </c>
    </row>
    <row r="96" spans="1:12" ht="15" x14ac:dyDescent="0.25">
      <c r="A96" s="144"/>
      <c r="B96" s="143"/>
      <c r="C96" s="165"/>
      <c r="D96" s="166" t="s">
        <v>21</v>
      </c>
      <c r="E96" s="96" t="s">
        <v>73</v>
      </c>
      <c r="F96" s="167">
        <v>50</v>
      </c>
      <c r="G96" s="168">
        <v>3.15</v>
      </c>
      <c r="H96" s="168">
        <v>1.5</v>
      </c>
      <c r="I96" s="168">
        <v>16.649999999999999</v>
      </c>
      <c r="J96" s="169">
        <v>134.75999999999996</v>
      </c>
      <c r="K96" s="170" t="s">
        <v>74</v>
      </c>
      <c r="L96" s="171">
        <v>6.12</v>
      </c>
    </row>
    <row r="97" spans="1:12" ht="15" x14ac:dyDescent="0.25">
      <c r="A97" s="144"/>
      <c r="B97" s="143"/>
      <c r="C97" s="165"/>
      <c r="D97" s="166" t="s">
        <v>22</v>
      </c>
      <c r="E97" s="96" t="s">
        <v>154</v>
      </c>
      <c r="F97" s="97">
        <v>100</v>
      </c>
      <c r="G97" s="97">
        <v>0.4</v>
      </c>
      <c r="H97" s="97">
        <v>0.84</v>
      </c>
      <c r="I97" s="97">
        <v>11.7</v>
      </c>
      <c r="J97" s="97">
        <v>51.7</v>
      </c>
      <c r="K97" s="132" t="s">
        <v>74</v>
      </c>
      <c r="L97" s="95">
        <v>20</v>
      </c>
    </row>
    <row r="98" spans="1:12" ht="15" x14ac:dyDescent="0.25">
      <c r="A98" s="21"/>
      <c r="B98" s="14"/>
      <c r="C98" s="173"/>
      <c r="D98" s="99" t="s">
        <v>31</v>
      </c>
      <c r="E98" s="100"/>
      <c r="F98" s="101">
        <f>SUM(F94:F97)</f>
        <v>550</v>
      </c>
      <c r="G98" s="101">
        <f>SUM(G94:G97)</f>
        <v>22.45</v>
      </c>
      <c r="H98" s="101">
        <f>SUM(H94:H97)</f>
        <v>19.66</v>
      </c>
      <c r="I98" s="101">
        <f>SUM(I94:I97)</f>
        <v>83.39</v>
      </c>
      <c r="J98" s="101">
        <f>SUM(J94:J97)</f>
        <v>677.32944470588302</v>
      </c>
      <c r="K98" s="103"/>
      <c r="L98" s="104">
        <f t="shared" ref="L98" si="18">SUM(L94:L97)</f>
        <v>132.12</v>
      </c>
    </row>
    <row r="99" spans="1:12" ht="15" x14ac:dyDescent="0.25">
      <c r="A99" s="22">
        <v>4</v>
      </c>
      <c r="B99" s="113">
        <f>B94</f>
        <v>2</v>
      </c>
      <c r="C99" s="174" t="s">
        <v>23</v>
      </c>
      <c r="D99" s="166" t="s">
        <v>24</v>
      </c>
      <c r="E99" s="96" t="s">
        <v>189</v>
      </c>
      <c r="F99" s="167">
        <v>100</v>
      </c>
      <c r="G99" s="168">
        <v>1.4</v>
      </c>
      <c r="H99" s="168">
        <v>5.2</v>
      </c>
      <c r="I99" s="168">
        <v>9.1</v>
      </c>
      <c r="J99" s="169">
        <v>85</v>
      </c>
      <c r="K99" s="170" t="s">
        <v>82</v>
      </c>
      <c r="L99" s="171">
        <v>17.05</v>
      </c>
    </row>
    <row r="100" spans="1:12" ht="26.25" x14ac:dyDescent="0.25">
      <c r="A100" s="144"/>
      <c r="B100" s="143"/>
      <c r="C100" s="165"/>
      <c r="D100" s="166" t="s">
        <v>25</v>
      </c>
      <c r="E100" s="96" t="s">
        <v>190</v>
      </c>
      <c r="F100" s="167">
        <v>250</v>
      </c>
      <c r="G100" s="168">
        <v>5.5</v>
      </c>
      <c r="H100" s="168">
        <v>8</v>
      </c>
      <c r="I100" s="168">
        <v>31.2</v>
      </c>
      <c r="J100" s="169">
        <v>158</v>
      </c>
      <c r="K100" s="170" t="s">
        <v>99</v>
      </c>
      <c r="L100" s="189">
        <v>26.36</v>
      </c>
    </row>
    <row r="101" spans="1:12" ht="15" x14ac:dyDescent="0.25">
      <c r="A101" s="144"/>
      <c r="B101" s="143"/>
      <c r="C101" s="165"/>
      <c r="D101" s="166" t="s">
        <v>26</v>
      </c>
      <c r="E101" s="96" t="s">
        <v>191</v>
      </c>
      <c r="F101" s="97">
        <v>100</v>
      </c>
      <c r="G101" s="97">
        <v>14.1</v>
      </c>
      <c r="H101" s="97">
        <v>13.7</v>
      </c>
      <c r="I101" s="97">
        <v>5.2</v>
      </c>
      <c r="J101" s="97">
        <v>263</v>
      </c>
      <c r="K101" s="106" t="s">
        <v>192</v>
      </c>
      <c r="L101" s="95">
        <v>53.1</v>
      </c>
    </row>
    <row r="102" spans="1:12" ht="15" x14ac:dyDescent="0.25">
      <c r="A102" s="144"/>
      <c r="B102" s="143"/>
      <c r="C102" s="165"/>
      <c r="D102" s="166" t="s">
        <v>27</v>
      </c>
      <c r="E102" s="96" t="s">
        <v>193</v>
      </c>
      <c r="F102" s="97">
        <v>180</v>
      </c>
      <c r="G102" s="97">
        <v>4</v>
      </c>
      <c r="H102" s="97">
        <v>3.2</v>
      </c>
      <c r="I102" s="97">
        <v>19.2</v>
      </c>
      <c r="J102" s="97">
        <v>142</v>
      </c>
      <c r="K102" s="106" t="s">
        <v>194</v>
      </c>
      <c r="L102" s="171">
        <v>20.84</v>
      </c>
    </row>
    <row r="103" spans="1:12" ht="15" x14ac:dyDescent="0.25">
      <c r="A103" s="144"/>
      <c r="B103" s="143"/>
      <c r="C103" s="165"/>
      <c r="D103" s="166" t="s">
        <v>28</v>
      </c>
      <c r="E103" s="96" t="s">
        <v>152</v>
      </c>
      <c r="F103" s="167">
        <v>200</v>
      </c>
      <c r="G103" s="168">
        <v>0.7</v>
      </c>
      <c r="H103" s="168">
        <v>0.6</v>
      </c>
      <c r="I103" s="168">
        <v>31.4</v>
      </c>
      <c r="J103" s="169">
        <v>127</v>
      </c>
      <c r="K103" s="106" t="s">
        <v>153</v>
      </c>
      <c r="L103" s="95">
        <v>6.41</v>
      </c>
    </row>
    <row r="104" spans="1:12" ht="15" x14ac:dyDescent="0.25">
      <c r="A104" s="144"/>
      <c r="B104" s="143"/>
      <c r="C104" s="165"/>
      <c r="D104" s="166" t="s">
        <v>29</v>
      </c>
      <c r="E104" s="147" t="s">
        <v>36</v>
      </c>
      <c r="F104" s="167">
        <v>40</v>
      </c>
      <c r="G104" s="168">
        <v>3.16</v>
      </c>
      <c r="H104" s="168">
        <v>0.4</v>
      </c>
      <c r="I104" s="168">
        <v>20.64</v>
      </c>
      <c r="J104" s="169">
        <v>98.2</v>
      </c>
      <c r="K104" s="170" t="s">
        <v>74</v>
      </c>
      <c r="L104" s="95">
        <v>4.5599999999999996</v>
      </c>
    </row>
    <row r="105" spans="1:12" ht="15" x14ac:dyDescent="0.25">
      <c r="A105" s="144"/>
      <c r="B105" s="143"/>
      <c r="C105" s="165"/>
      <c r="D105" s="166" t="s">
        <v>30</v>
      </c>
      <c r="E105" s="147" t="s">
        <v>37</v>
      </c>
      <c r="F105" s="167">
        <v>40</v>
      </c>
      <c r="G105" s="168">
        <v>2.64</v>
      </c>
      <c r="H105" s="168">
        <v>0.48</v>
      </c>
      <c r="I105" s="168">
        <v>16.68</v>
      </c>
      <c r="J105" s="169">
        <v>77.352000000000004</v>
      </c>
      <c r="K105" s="170" t="s">
        <v>74</v>
      </c>
      <c r="L105" s="95">
        <v>4.5599999999999996</v>
      </c>
    </row>
    <row r="106" spans="1:12" ht="15" x14ac:dyDescent="0.25">
      <c r="A106" s="21"/>
      <c r="B106" s="14"/>
      <c r="C106" s="173"/>
      <c r="D106" s="99" t="s">
        <v>31</v>
      </c>
      <c r="E106" s="100"/>
      <c r="F106" s="101">
        <f>SUM(F99:F105)</f>
        <v>910</v>
      </c>
      <c r="G106" s="101">
        <f>SUM(G99:G105)</f>
        <v>31.5</v>
      </c>
      <c r="H106" s="101">
        <f>SUM(H99:H105)</f>
        <v>31.58</v>
      </c>
      <c r="I106" s="101">
        <f>SUM(I99:I105)</f>
        <v>133.41999999999999</v>
      </c>
      <c r="J106" s="101">
        <f>SUM(J99:J105)</f>
        <v>950.55200000000002</v>
      </c>
      <c r="K106" s="103"/>
      <c r="L106" s="104">
        <f>SUM(L99:L105)</f>
        <v>132.88</v>
      </c>
    </row>
    <row r="107" spans="1:12" ht="15.75" thickBot="1" x14ac:dyDescent="0.3">
      <c r="A107" s="115">
        <f>A94</f>
        <v>4</v>
      </c>
      <c r="B107" s="116">
        <f>B94</f>
        <v>2</v>
      </c>
      <c r="C107" s="201" t="s">
        <v>4</v>
      </c>
      <c r="D107" s="202"/>
      <c r="E107" s="109"/>
      <c r="F107" s="110">
        <f>F98+F106</f>
        <v>1460</v>
      </c>
      <c r="G107" s="110">
        <f>G98+G106</f>
        <v>53.95</v>
      </c>
      <c r="H107" s="110">
        <f>H98+H106</f>
        <v>51.239999999999995</v>
      </c>
      <c r="I107" s="110">
        <f>I98+I106</f>
        <v>216.81</v>
      </c>
      <c r="J107" s="110">
        <f>J98+J106</f>
        <v>1627.881444705883</v>
      </c>
      <c r="K107" s="111"/>
      <c r="L107" s="112">
        <f t="shared" ref="L107" si="19">L98+L106</f>
        <v>265</v>
      </c>
    </row>
    <row r="108" spans="1:12" ht="17.45" customHeight="1" x14ac:dyDescent="0.25">
      <c r="A108" s="17">
        <v>4</v>
      </c>
      <c r="B108" s="18">
        <v>3</v>
      </c>
      <c r="C108" s="163" t="s">
        <v>18</v>
      </c>
      <c r="D108" s="164" t="s">
        <v>19</v>
      </c>
      <c r="E108" s="90" t="s">
        <v>144</v>
      </c>
      <c r="F108" s="153">
        <v>250</v>
      </c>
      <c r="G108" s="154">
        <v>9.7799999999999994</v>
      </c>
      <c r="H108" s="154">
        <v>8.4</v>
      </c>
      <c r="I108" s="154">
        <v>48.1</v>
      </c>
      <c r="J108" s="155">
        <v>301.27276000000001</v>
      </c>
      <c r="K108" s="92" t="s">
        <v>115</v>
      </c>
      <c r="L108" s="176">
        <v>34.44</v>
      </c>
    </row>
    <row r="109" spans="1:12" ht="15" x14ac:dyDescent="0.25">
      <c r="A109" s="144"/>
      <c r="B109" s="143"/>
      <c r="C109" s="165"/>
      <c r="D109" s="166" t="s">
        <v>20</v>
      </c>
      <c r="E109" s="96" t="s">
        <v>195</v>
      </c>
      <c r="F109" s="167">
        <v>200</v>
      </c>
      <c r="G109" s="167">
        <v>1.6</v>
      </c>
      <c r="H109" s="167">
        <v>1.8</v>
      </c>
      <c r="I109" s="167">
        <v>8.4</v>
      </c>
      <c r="J109" s="167">
        <v>62</v>
      </c>
      <c r="K109" s="106" t="s">
        <v>196</v>
      </c>
      <c r="L109" s="95">
        <v>6.56</v>
      </c>
    </row>
    <row r="110" spans="1:12" ht="15" x14ac:dyDescent="0.25">
      <c r="A110" s="144"/>
      <c r="B110" s="143"/>
      <c r="C110" s="165"/>
      <c r="D110" s="166" t="s">
        <v>21</v>
      </c>
      <c r="E110" s="96" t="s">
        <v>219</v>
      </c>
      <c r="F110" s="167">
        <v>40</v>
      </c>
      <c r="G110" s="168">
        <v>2.6</v>
      </c>
      <c r="H110" s="168">
        <v>5.0999999999999996</v>
      </c>
      <c r="I110" s="168">
        <v>15.7</v>
      </c>
      <c r="J110" s="169">
        <v>121</v>
      </c>
      <c r="K110" s="170" t="s">
        <v>197</v>
      </c>
      <c r="L110" s="95">
        <v>14.19</v>
      </c>
    </row>
    <row r="111" spans="1:12" ht="13.15" customHeight="1" x14ac:dyDescent="0.25">
      <c r="A111" s="144"/>
      <c r="B111" s="143"/>
      <c r="C111" s="165"/>
      <c r="D111" s="166"/>
      <c r="E111" s="147" t="s">
        <v>49</v>
      </c>
      <c r="F111" s="167">
        <v>60</v>
      </c>
      <c r="G111" s="168">
        <v>4.2699999999999996</v>
      </c>
      <c r="H111" s="168">
        <v>3.14</v>
      </c>
      <c r="I111" s="168">
        <v>16.38</v>
      </c>
      <c r="J111" s="169">
        <v>91.628696999999988</v>
      </c>
      <c r="K111" s="170" t="s">
        <v>198</v>
      </c>
      <c r="L111" s="171">
        <v>16.489999999999998</v>
      </c>
    </row>
    <row r="112" spans="1:12" ht="15" x14ac:dyDescent="0.25">
      <c r="A112" s="21"/>
      <c r="B112" s="14"/>
      <c r="C112" s="173"/>
      <c r="D112" s="99" t="s">
        <v>31</v>
      </c>
      <c r="E112" s="100"/>
      <c r="F112" s="101">
        <f>SUM(F108:F111)</f>
        <v>550</v>
      </c>
      <c r="G112" s="101">
        <f>SUM(G108:G111)</f>
        <v>18.25</v>
      </c>
      <c r="H112" s="101">
        <f>SUM(H108:H111)</f>
        <v>18.440000000000001</v>
      </c>
      <c r="I112" s="101">
        <f>SUM(I108:I111)</f>
        <v>88.58</v>
      </c>
      <c r="J112" s="101">
        <f>SUM(J108:J111)</f>
        <v>575.90145699999994</v>
      </c>
      <c r="K112" s="103"/>
      <c r="L112" s="104">
        <f>SUM(L108:L111)</f>
        <v>71.679999999999993</v>
      </c>
    </row>
    <row r="113" spans="1:12" ht="15" x14ac:dyDescent="0.25">
      <c r="A113" s="22">
        <v>4</v>
      </c>
      <c r="B113" s="113">
        <f>B108</f>
        <v>3</v>
      </c>
      <c r="C113" s="174" t="s">
        <v>23</v>
      </c>
      <c r="D113" s="166" t="s">
        <v>24</v>
      </c>
      <c r="E113" s="96" t="s">
        <v>155</v>
      </c>
      <c r="F113" s="167">
        <v>100</v>
      </c>
      <c r="G113" s="168">
        <v>1.3</v>
      </c>
      <c r="H113" s="168">
        <v>0.2</v>
      </c>
      <c r="I113" s="168">
        <v>5.9</v>
      </c>
      <c r="J113" s="169">
        <v>36</v>
      </c>
      <c r="K113" s="170" t="s">
        <v>199</v>
      </c>
      <c r="L113" s="95">
        <v>13.71</v>
      </c>
    </row>
    <row r="114" spans="1:12" ht="15" x14ac:dyDescent="0.25">
      <c r="A114" s="144"/>
      <c r="B114" s="143"/>
      <c r="C114" s="165"/>
      <c r="D114" s="166" t="s">
        <v>25</v>
      </c>
      <c r="E114" s="96" t="s">
        <v>200</v>
      </c>
      <c r="F114" s="167">
        <v>250</v>
      </c>
      <c r="G114" s="168">
        <v>2.2000000000000002</v>
      </c>
      <c r="H114" s="168">
        <v>8.3000000000000007</v>
      </c>
      <c r="I114" s="168">
        <v>22.06</v>
      </c>
      <c r="J114" s="169">
        <v>135</v>
      </c>
      <c r="K114" s="170" t="s">
        <v>107</v>
      </c>
      <c r="L114" s="180">
        <v>42.01</v>
      </c>
    </row>
    <row r="115" spans="1:12" ht="15" x14ac:dyDescent="0.25">
      <c r="A115" s="144"/>
      <c r="B115" s="143"/>
      <c r="C115" s="165"/>
      <c r="D115" s="166" t="s">
        <v>26</v>
      </c>
      <c r="E115" s="96" t="s">
        <v>201</v>
      </c>
      <c r="F115" s="167">
        <v>280</v>
      </c>
      <c r="G115" s="168">
        <v>21.95</v>
      </c>
      <c r="H115" s="168">
        <v>21.81</v>
      </c>
      <c r="I115" s="168">
        <v>51.81</v>
      </c>
      <c r="J115" s="169">
        <v>464.46051146666701</v>
      </c>
      <c r="K115" s="170" t="s">
        <v>94</v>
      </c>
      <c r="L115" s="180">
        <v>118.8</v>
      </c>
    </row>
    <row r="116" spans="1:12" ht="15" x14ac:dyDescent="0.25">
      <c r="A116" s="144"/>
      <c r="B116" s="143"/>
      <c r="C116" s="165"/>
      <c r="D116" s="166" t="s">
        <v>27</v>
      </c>
      <c r="E116" s="96"/>
      <c r="F116" s="97"/>
      <c r="G116" s="97"/>
      <c r="H116" s="97"/>
      <c r="I116" s="97"/>
      <c r="J116" s="97"/>
      <c r="K116" s="117"/>
      <c r="L116" s="95"/>
    </row>
    <row r="117" spans="1:12" ht="15" x14ac:dyDescent="0.25">
      <c r="A117" s="144"/>
      <c r="B117" s="143"/>
      <c r="C117" s="165"/>
      <c r="D117" s="166" t="s">
        <v>28</v>
      </c>
      <c r="E117" s="147" t="s">
        <v>51</v>
      </c>
      <c r="F117" s="167">
        <v>200</v>
      </c>
      <c r="G117" s="168">
        <v>0.24</v>
      </c>
      <c r="H117" s="168">
        <v>0.1</v>
      </c>
      <c r="I117" s="168">
        <v>14.1</v>
      </c>
      <c r="J117" s="169">
        <v>127.47</v>
      </c>
      <c r="K117" s="170" t="s">
        <v>109</v>
      </c>
      <c r="L117" s="95">
        <v>9.68</v>
      </c>
    </row>
    <row r="118" spans="1:12" ht="15" x14ac:dyDescent="0.25">
      <c r="A118" s="144"/>
      <c r="B118" s="143"/>
      <c r="C118" s="165"/>
      <c r="D118" s="166" t="s">
        <v>29</v>
      </c>
      <c r="E118" s="147" t="s">
        <v>36</v>
      </c>
      <c r="F118" s="167">
        <v>40</v>
      </c>
      <c r="G118" s="168">
        <v>3.16</v>
      </c>
      <c r="H118" s="168">
        <v>0.4</v>
      </c>
      <c r="I118" s="168">
        <v>20.64</v>
      </c>
      <c r="J118" s="169">
        <v>98.2</v>
      </c>
      <c r="K118" s="170" t="s">
        <v>74</v>
      </c>
      <c r="L118" s="95">
        <v>4.5599999999999996</v>
      </c>
    </row>
    <row r="119" spans="1:12" ht="15" x14ac:dyDescent="0.25">
      <c r="A119" s="144"/>
      <c r="B119" s="143"/>
      <c r="C119" s="165"/>
      <c r="D119" s="166" t="s">
        <v>30</v>
      </c>
      <c r="E119" s="147" t="s">
        <v>37</v>
      </c>
      <c r="F119" s="167">
        <v>40</v>
      </c>
      <c r="G119" s="168">
        <v>2.64</v>
      </c>
      <c r="H119" s="168">
        <v>0.48</v>
      </c>
      <c r="I119" s="168">
        <v>16.68</v>
      </c>
      <c r="J119" s="169">
        <v>77.352000000000004</v>
      </c>
      <c r="K119" s="170" t="s">
        <v>74</v>
      </c>
      <c r="L119" s="95">
        <v>4.5599999999999996</v>
      </c>
    </row>
    <row r="120" spans="1:12" ht="15" x14ac:dyDescent="0.25">
      <c r="A120" s="21"/>
      <c r="B120" s="14"/>
      <c r="C120" s="173"/>
      <c r="D120" s="99" t="s">
        <v>31</v>
      </c>
      <c r="E120" s="100"/>
      <c r="F120" s="101">
        <f>SUM(F113:F119)</f>
        <v>910</v>
      </c>
      <c r="G120" s="101">
        <f>SUM(G113:G119)</f>
        <v>31.49</v>
      </c>
      <c r="H120" s="102">
        <f>SUM(H113:H119)</f>
        <v>31.29</v>
      </c>
      <c r="I120" s="101">
        <f>SUM(I113:I119)</f>
        <v>131.19</v>
      </c>
      <c r="J120" s="101">
        <f>SUM(J113:J119)</f>
        <v>938.48251146666701</v>
      </c>
      <c r="K120" s="101"/>
      <c r="L120" s="101">
        <f t="shared" ref="L120" si="20">SUM(L113:L119)</f>
        <v>193.32</v>
      </c>
    </row>
    <row r="121" spans="1:12" ht="15.75" thickBot="1" x14ac:dyDescent="0.3">
      <c r="A121" s="108">
        <f>A108</f>
        <v>4</v>
      </c>
      <c r="B121" s="119">
        <f>B108</f>
        <v>3</v>
      </c>
      <c r="C121" s="201" t="s">
        <v>4</v>
      </c>
      <c r="D121" s="202"/>
      <c r="E121" s="109"/>
      <c r="F121" s="110">
        <f>F112+F120</f>
        <v>1460</v>
      </c>
      <c r="G121" s="110">
        <f>G112+G120</f>
        <v>49.739999999999995</v>
      </c>
      <c r="H121" s="110">
        <f>H112+H120</f>
        <v>49.730000000000004</v>
      </c>
      <c r="I121" s="110">
        <f>I112+I120</f>
        <v>219.76999999999998</v>
      </c>
      <c r="J121" s="110">
        <f>J112+J120</f>
        <v>1514.3839684666668</v>
      </c>
      <c r="K121" s="110"/>
      <c r="L121" s="110">
        <f t="shared" ref="L121" si="21">L112+L120</f>
        <v>265</v>
      </c>
    </row>
    <row r="122" spans="1:12" ht="15" x14ac:dyDescent="0.25">
      <c r="A122" s="17">
        <v>4</v>
      </c>
      <c r="B122" s="18">
        <v>4</v>
      </c>
      <c r="C122" s="163" t="s">
        <v>18</v>
      </c>
      <c r="D122" s="164" t="s">
        <v>19</v>
      </c>
      <c r="E122" s="175" t="s">
        <v>202</v>
      </c>
      <c r="F122" s="153">
        <v>200</v>
      </c>
      <c r="G122" s="154">
        <v>17.84</v>
      </c>
      <c r="H122" s="154">
        <v>18.55</v>
      </c>
      <c r="I122" s="154">
        <v>13.11</v>
      </c>
      <c r="J122" s="155">
        <v>362.207178</v>
      </c>
      <c r="K122" s="92" t="s">
        <v>203</v>
      </c>
      <c r="L122" s="93">
        <v>82.1</v>
      </c>
    </row>
    <row r="123" spans="1:12" ht="15" x14ac:dyDescent="0.25">
      <c r="A123" s="144"/>
      <c r="B123" s="143"/>
      <c r="C123" s="165"/>
      <c r="D123" s="166" t="s">
        <v>20</v>
      </c>
      <c r="E123" s="96" t="s">
        <v>169</v>
      </c>
      <c r="F123" s="97">
        <v>200</v>
      </c>
      <c r="G123" s="97">
        <v>0.3</v>
      </c>
      <c r="H123" s="97">
        <v>0.1</v>
      </c>
      <c r="I123" s="97">
        <v>10</v>
      </c>
      <c r="J123" s="97">
        <v>40</v>
      </c>
      <c r="K123" s="106" t="s">
        <v>170</v>
      </c>
      <c r="L123" s="95">
        <v>3.45</v>
      </c>
    </row>
    <row r="124" spans="1:12" ht="15" x14ac:dyDescent="0.25">
      <c r="A124" s="144"/>
      <c r="B124" s="143"/>
      <c r="C124" s="165"/>
      <c r="D124" s="166" t="s">
        <v>21</v>
      </c>
      <c r="E124" s="96" t="s">
        <v>73</v>
      </c>
      <c r="F124" s="97">
        <v>30</v>
      </c>
      <c r="G124" s="97">
        <v>1.5</v>
      </c>
      <c r="H124" s="97">
        <v>0.5</v>
      </c>
      <c r="I124" s="97">
        <v>10.119999999999999</v>
      </c>
      <c r="J124" s="97">
        <v>52.2</v>
      </c>
      <c r="K124" s="117" t="s">
        <v>74</v>
      </c>
      <c r="L124" s="171">
        <v>4.8600000000000003</v>
      </c>
    </row>
    <row r="125" spans="1:12" ht="15" x14ac:dyDescent="0.25">
      <c r="A125" s="144"/>
      <c r="B125" s="143"/>
      <c r="C125" s="165"/>
      <c r="D125" s="166" t="s">
        <v>21</v>
      </c>
      <c r="E125" s="96" t="s">
        <v>171</v>
      </c>
      <c r="F125" s="97">
        <v>30</v>
      </c>
      <c r="G125" s="97">
        <v>1.55</v>
      </c>
      <c r="H125" s="97">
        <v>3.45</v>
      </c>
      <c r="I125" s="97">
        <v>31</v>
      </c>
      <c r="J125" s="97">
        <v>86</v>
      </c>
      <c r="K125" s="117" t="s">
        <v>74</v>
      </c>
      <c r="L125" s="95">
        <v>5.28</v>
      </c>
    </row>
    <row r="126" spans="1:12" ht="15" x14ac:dyDescent="0.25">
      <c r="A126" s="144"/>
      <c r="B126" s="143"/>
      <c r="C126" s="165"/>
      <c r="D126" s="166" t="s">
        <v>22</v>
      </c>
      <c r="E126" s="96" t="s">
        <v>154</v>
      </c>
      <c r="F126" s="97">
        <v>100</v>
      </c>
      <c r="G126" s="97">
        <v>0.4</v>
      </c>
      <c r="H126" s="97">
        <v>0.4</v>
      </c>
      <c r="I126" s="97">
        <v>14.97</v>
      </c>
      <c r="J126" s="97">
        <v>47</v>
      </c>
      <c r="K126" s="117" t="s">
        <v>74</v>
      </c>
      <c r="L126" s="95">
        <v>20</v>
      </c>
    </row>
    <row r="127" spans="1:12" ht="15" x14ac:dyDescent="0.25">
      <c r="A127" s="21"/>
      <c r="B127" s="14"/>
      <c r="C127" s="173"/>
      <c r="D127" s="99" t="s">
        <v>31</v>
      </c>
      <c r="E127" s="100"/>
      <c r="F127" s="101">
        <f>SUM(F122:F126)</f>
        <v>560</v>
      </c>
      <c r="G127" s="101">
        <f>SUM(G122:G126)</f>
        <v>21.59</v>
      </c>
      <c r="H127" s="101">
        <f>SUM(H122:H126)</f>
        <v>23</v>
      </c>
      <c r="I127" s="101">
        <f>SUM(I122:I126)</f>
        <v>79.199999999999989</v>
      </c>
      <c r="J127" s="101">
        <f>SUM(J122:J126)</f>
        <v>587.40717799999993</v>
      </c>
      <c r="K127" s="103"/>
      <c r="L127" s="104">
        <f t="shared" ref="L127" si="22">SUM(L122:L126)</f>
        <v>115.69</v>
      </c>
    </row>
    <row r="128" spans="1:12" ht="15" x14ac:dyDescent="0.25">
      <c r="A128" s="22">
        <v>4</v>
      </c>
      <c r="B128" s="113">
        <f>B122</f>
        <v>4</v>
      </c>
      <c r="C128" s="174" t="s">
        <v>23</v>
      </c>
      <c r="D128" s="166" t="s">
        <v>24</v>
      </c>
      <c r="E128" s="96" t="s">
        <v>204</v>
      </c>
      <c r="F128" s="167">
        <v>100</v>
      </c>
      <c r="G128" s="168">
        <v>1.35</v>
      </c>
      <c r="H128" s="168">
        <v>2.56</v>
      </c>
      <c r="I128" s="168">
        <v>9.34</v>
      </c>
      <c r="J128" s="169">
        <v>62.904559480000003</v>
      </c>
      <c r="K128" s="106" t="s">
        <v>205</v>
      </c>
      <c r="L128" s="95">
        <v>22.17</v>
      </c>
    </row>
    <row r="129" spans="1:12" ht="17.45" customHeight="1" x14ac:dyDescent="0.25">
      <c r="A129" s="144"/>
      <c r="B129" s="143"/>
      <c r="C129" s="165"/>
      <c r="D129" s="166" t="s">
        <v>25</v>
      </c>
      <c r="E129" s="96" t="s">
        <v>229</v>
      </c>
      <c r="F129" s="97">
        <v>250</v>
      </c>
      <c r="G129" s="97">
        <v>3.2</v>
      </c>
      <c r="H129" s="97">
        <v>8.1999999999999993</v>
      </c>
      <c r="I129" s="97">
        <v>10.01</v>
      </c>
      <c r="J129" s="97">
        <v>123.67</v>
      </c>
      <c r="K129" s="106" t="s">
        <v>206</v>
      </c>
      <c r="L129" s="95">
        <v>35.909999999999997</v>
      </c>
    </row>
    <row r="130" spans="1:12" ht="15" x14ac:dyDescent="0.25">
      <c r="A130" s="144"/>
      <c r="B130" s="143"/>
      <c r="C130" s="165"/>
      <c r="D130" s="166" t="s">
        <v>26</v>
      </c>
      <c r="E130" s="96" t="s">
        <v>230</v>
      </c>
      <c r="F130" s="179">
        <v>100</v>
      </c>
      <c r="G130" s="177">
        <v>12.65</v>
      </c>
      <c r="H130" s="177">
        <v>13.77</v>
      </c>
      <c r="I130" s="177">
        <v>9.3699999999999992</v>
      </c>
      <c r="J130" s="178">
        <v>213.71899999999999</v>
      </c>
      <c r="K130" s="106" t="s">
        <v>123</v>
      </c>
      <c r="L130" s="180">
        <v>49.04</v>
      </c>
    </row>
    <row r="131" spans="1:12" ht="15" x14ac:dyDescent="0.25">
      <c r="A131" s="144"/>
      <c r="B131" s="143"/>
      <c r="C131" s="165"/>
      <c r="D131" s="166" t="s">
        <v>27</v>
      </c>
      <c r="E131" s="147" t="s">
        <v>75</v>
      </c>
      <c r="F131" s="167">
        <v>185</v>
      </c>
      <c r="G131" s="168">
        <v>8.5399999999999991</v>
      </c>
      <c r="H131" s="168">
        <v>6.35</v>
      </c>
      <c r="I131" s="168">
        <v>39.119999999999997</v>
      </c>
      <c r="J131" s="169">
        <v>228.17598100000001</v>
      </c>
      <c r="K131" s="170" t="s">
        <v>67</v>
      </c>
      <c r="L131" s="180">
        <v>27.22</v>
      </c>
    </row>
    <row r="132" spans="1:12" ht="15" x14ac:dyDescent="0.25">
      <c r="A132" s="144"/>
      <c r="B132" s="143"/>
      <c r="C132" s="165"/>
      <c r="D132" s="166" t="s">
        <v>28</v>
      </c>
      <c r="E132" s="96" t="s">
        <v>152</v>
      </c>
      <c r="F132" s="97">
        <v>200</v>
      </c>
      <c r="G132" s="97">
        <v>0.7</v>
      </c>
      <c r="H132" s="97">
        <v>0.6</v>
      </c>
      <c r="I132" s="97">
        <v>31.1</v>
      </c>
      <c r="J132" s="97">
        <v>121</v>
      </c>
      <c r="K132" s="106" t="s">
        <v>153</v>
      </c>
      <c r="L132" s="95">
        <v>6.99</v>
      </c>
    </row>
    <row r="133" spans="1:12" ht="15" x14ac:dyDescent="0.25">
      <c r="A133" s="144"/>
      <c r="B133" s="143"/>
      <c r="C133" s="165"/>
      <c r="D133" s="166" t="s">
        <v>29</v>
      </c>
      <c r="E133" s="147" t="s">
        <v>36</v>
      </c>
      <c r="F133" s="167">
        <v>40</v>
      </c>
      <c r="G133" s="168">
        <v>3.16</v>
      </c>
      <c r="H133" s="168">
        <v>0.4</v>
      </c>
      <c r="I133" s="168">
        <v>20.43</v>
      </c>
      <c r="J133" s="169">
        <v>98.2</v>
      </c>
      <c r="K133" s="170" t="s">
        <v>74</v>
      </c>
      <c r="L133" s="95">
        <v>4.5599999999999996</v>
      </c>
    </row>
    <row r="134" spans="1:12" ht="15" x14ac:dyDescent="0.25">
      <c r="A134" s="144"/>
      <c r="B134" s="143"/>
      <c r="C134" s="165"/>
      <c r="D134" s="166" t="s">
        <v>30</v>
      </c>
      <c r="E134" s="147" t="s">
        <v>37</v>
      </c>
      <c r="F134" s="167">
        <v>30</v>
      </c>
      <c r="G134" s="168">
        <v>1.32</v>
      </c>
      <c r="H134" s="168">
        <v>0.24</v>
      </c>
      <c r="I134" s="168">
        <v>8.34</v>
      </c>
      <c r="J134" s="169">
        <v>38.676000000000002</v>
      </c>
      <c r="K134" s="170" t="s">
        <v>74</v>
      </c>
      <c r="L134" s="95">
        <v>3.42</v>
      </c>
    </row>
    <row r="135" spans="1:12" ht="15" x14ac:dyDescent="0.25">
      <c r="A135" s="21"/>
      <c r="B135" s="14"/>
      <c r="C135" s="173"/>
      <c r="D135" s="99" t="s">
        <v>31</v>
      </c>
      <c r="E135" s="100"/>
      <c r="F135" s="101">
        <f>SUM(F128:F134)</f>
        <v>905</v>
      </c>
      <c r="G135" s="101">
        <f>SUM(G128:G134)</f>
        <v>30.92</v>
      </c>
      <c r="H135" s="101">
        <f>SUM(H128:H134)</f>
        <v>32.120000000000005</v>
      </c>
      <c r="I135" s="101">
        <f>SUM(I128:I134)</f>
        <v>127.71000000000001</v>
      </c>
      <c r="J135" s="101">
        <f>SUM(J128:J134)</f>
        <v>886.34554048000007</v>
      </c>
      <c r="K135" s="103"/>
      <c r="L135" s="104">
        <f t="shared" ref="L135" si="23">SUM(L128:L134)</f>
        <v>149.31</v>
      </c>
    </row>
    <row r="136" spans="1:12" ht="15.75" thickBot="1" x14ac:dyDescent="0.3">
      <c r="A136" s="108">
        <f>A122</f>
        <v>4</v>
      </c>
      <c r="B136" s="119">
        <f>B122</f>
        <v>4</v>
      </c>
      <c r="C136" s="201" t="s">
        <v>4</v>
      </c>
      <c r="D136" s="202"/>
      <c r="E136" s="109"/>
      <c r="F136" s="110">
        <f>F127+F135</f>
        <v>1465</v>
      </c>
      <c r="G136" s="110">
        <f>G127+G135</f>
        <v>52.510000000000005</v>
      </c>
      <c r="H136" s="110">
        <f>H127+H135</f>
        <v>55.120000000000005</v>
      </c>
      <c r="I136" s="110">
        <f>I127+I135</f>
        <v>206.91</v>
      </c>
      <c r="J136" s="110">
        <f>J127+J135</f>
        <v>1473.7527184800001</v>
      </c>
      <c r="K136" s="111"/>
      <c r="L136" s="112">
        <f t="shared" ref="L136" si="24">L127+L135</f>
        <v>265</v>
      </c>
    </row>
    <row r="137" spans="1:12" ht="15" x14ac:dyDescent="0.25">
      <c r="A137" s="17">
        <v>4</v>
      </c>
      <c r="B137" s="18">
        <v>5</v>
      </c>
      <c r="C137" s="163" t="s">
        <v>18</v>
      </c>
      <c r="D137" s="164" t="s">
        <v>19</v>
      </c>
      <c r="E137" s="90" t="s">
        <v>144</v>
      </c>
      <c r="F137" s="91">
        <v>250</v>
      </c>
      <c r="G137" s="154">
        <v>9</v>
      </c>
      <c r="H137" s="154">
        <v>9.8000000000000007</v>
      </c>
      <c r="I137" s="154">
        <v>41.87</v>
      </c>
      <c r="J137" s="155">
        <v>299.18749944324304</v>
      </c>
      <c r="K137" s="134" t="s">
        <v>207</v>
      </c>
      <c r="L137" s="93">
        <v>31.06</v>
      </c>
    </row>
    <row r="138" spans="1:12" ht="15" x14ac:dyDescent="0.25">
      <c r="A138" s="144"/>
      <c r="B138" s="143"/>
      <c r="C138" s="165"/>
      <c r="D138" s="166" t="s">
        <v>20</v>
      </c>
      <c r="E138" s="147" t="s">
        <v>62</v>
      </c>
      <c r="F138" s="167">
        <v>200</v>
      </c>
      <c r="G138" s="168">
        <v>3.78</v>
      </c>
      <c r="H138" s="168">
        <v>3.72</v>
      </c>
      <c r="I138" s="168">
        <v>13.14</v>
      </c>
      <c r="J138" s="169">
        <v>96.539464000000009</v>
      </c>
      <c r="K138" s="170" t="s">
        <v>63</v>
      </c>
      <c r="L138" s="95">
        <v>18.239999999999998</v>
      </c>
    </row>
    <row r="139" spans="1:12" ht="15" x14ac:dyDescent="0.25">
      <c r="A139" s="144"/>
      <c r="B139" s="143"/>
      <c r="C139" s="165"/>
      <c r="D139" s="166" t="s">
        <v>21</v>
      </c>
      <c r="E139" s="96" t="s">
        <v>48</v>
      </c>
      <c r="F139" s="167">
        <v>40</v>
      </c>
      <c r="G139" s="190">
        <v>2.31</v>
      </c>
      <c r="H139" s="190">
        <v>0.43</v>
      </c>
      <c r="I139" s="190">
        <v>15.99</v>
      </c>
      <c r="J139" s="190">
        <v>82.855999999999995</v>
      </c>
      <c r="K139" s="170" t="s">
        <v>106</v>
      </c>
      <c r="L139" s="95">
        <v>18</v>
      </c>
    </row>
    <row r="140" spans="1:12" ht="15" x14ac:dyDescent="0.25">
      <c r="A140" s="144"/>
      <c r="B140" s="143"/>
      <c r="C140" s="165"/>
      <c r="D140" s="166"/>
      <c r="E140" s="133" t="s">
        <v>177</v>
      </c>
      <c r="F140" s="148" t="str">
        <f>"60"</f>
        <v>60</v>
      </c>
      <c r="G140" s="148">
        <v>2.91</v>
      </c>
      <c r="H140" s="148">
        <v>4.62</v>
      </c>
      <c r="I140" s="148">
        <v>24</v>
      </c>
      <c r="J140" s="186">
        <v>150.16658344000001</v>
      </c>
      <c r="K140" s="187" t="s">
        <v>178</v>
      </c>
      <c r="L140" s="95">
        <v>12.25</v>
      </c>
    </row>
    <row r="141" spans="1:12" ht="15" x14ac:dyDescent="0.25">
      <c r="A141" s="21"/>
      <c r="B141" s="14"/>
      <c r="C141" s="173"/>
      <c r="D141" s="99" t="s">
        <v>31</v>
      </c>
      <c r="E141" s="100"/>
      <c r="F141" s="135">
        <f>F137+F138+F139+F140</f>
        <v>550</v>
      </c>
      <c r="G141" s="101">
        <f>SUM(G137:G140)</f>
        <v>18</v>
      </c>
      <c r="H141" s="101">
        <f>SUM(H137:H140)</f>
        <v>18.57</v>
      </c>
      <c r="I141" s="101">
        <f>SUM(I137:I140)</f>
        <v>95</v>
      </c>
      <c r="J141" s="101">
        <f>SUM(J137:J140)</f>
        <v>628.74954688324306</v>
      </c>
      <c r="K141" s="103"/>
      <c r="L141" s="104">
        <f t="shared" ref="L141" si="25">SUM(L137:L140)</f>
        <v>79.55</v>
      </c>
    </row>
    <row r="142" spans="1:12" ht="15" x14ac:dyDescent="0.25">
      <c r="A142" s="22">
        <v>4</v>
      </c>
      <c r="B142" s="113">
        <f>B137</f>
        <v>5</v>
      </c>
      <c r="C142" s="174" t="s">
        <v>23</v>
      </c>
      <c r="D142" s="166" t="s">
        <v>24</v>
      </c>
      <c r="E142" s="96" t="s">
        <v>208</v>
      </c>
      <c r="F142" s="167">
        <v>100</v>
      </c>
      <c r="G142" s="168">
        <v>2.2999999999999998</v>
      </c>
      <c r="H142" s="168">
        <v>0.2</v>
      </c>
      <c r="I142" s="168">
        <v>15.9</v>
      </c>
      <c r="J142" s="169">
        <v>76</v>
      </c>
      <c r="K142" s="170" t="s">
        <v>156</v>
      </c>
      <c r="L142" s="95">
        <v>19.489999999999998</v>
      </c>
    </row>
    <row r="143" spans="1:12" ht="15" x14ac:dyDescent="0.25">
      <c r="A143" s="144"/>
      <c r="B143" s="143"/>
      <c r="C143" s="165"/>
      <c r="D143" s="166" t="s">
        <v>25</v>
      </c>
      <c r="E143" s="96" t="s">
        <v>209</v>
      </c>
      <c r="F143" s="167">
        <v>250</v>
      </c>
      <c r="G143" s="168">
        <v>2.2999999999999998</v>
      </c>
      <c r="H143" s="168">
        <v>6.17</v>
      </c>
      <c r="I143" s="168">
        <v>15</v>
      </c>
      <c r="J143" s="169">
        <v>139.652242</v>
      </c>
      <c r="K143" s="170" t="s">
        <v>93</v>
      </c>
      <c r="L143" s="180">
        <v>26.35</v>
      </c>
    </row>
    <row r="144" spans="1:12" ht="15" x14ac:dyDescent="0.25">
      <c r="A144" s="144"/>
      <c r="B144" s="143"/>
      <c r="C144" s="165"/>
      <c r="D144" s="166" t="s">
        <v>26</v>
      </c>
      <c r="E144" s="96" t="s">
        <v>210</v>
      </c>
      <c r="F144" s="97">
        <v>125</v>
      </c>
      <c r="G144" s="97">
        <v>16.399999999999999</v>
      </c>
      <c r="H144" s="97">
        <v>9.3000000000000007</v>
      </c>
      <c r="I144" s="97">
        <v>13.9</v>
      </c>
      <c r="J144" s="97">
        <v>209</v>
      </c>
      <c r="K144" s="106" t="s">
        <v>211</v>
      </c>
      <c r="L144" s="95">
        <v>86.09</v>
      </c>
    </row>
    <row r="145" spans="1:12" ht="15" x14ac:dyDescent="0.25">
      <c r="A145" s="144"/>
      <c r="B145" s="143"/>
      <c r="C145" s="165"/>
      <c r="D145" s="166" t="s">
        <v>27</v>
      </c>
      <c r="E145" s="96" t="s">
        <v>212</v>
      </c>
      <c r="F145" s="97">
        <v>180</v>
      </c>
      <c r="G145" s="97">
        <v>3.1</v>
      </c>
      <c r="H145" s="97">
        <v>11.5</v>
      </c>
      <c r="I145" s="97">
        <v>27.67</v>
      </c>
      <c r="J145" s="97">
        <v>211</v>
      </c>
      <c r="K145" s="106" t="s">
        <v>213</v>
      </c>
      <c r="L145" s="95">
        <v>38.880000000000003</v>
      </c>
    </row>
    <row r="146" spans="1:12" ht="15" x14ac:dyDescent="0.25">
      <c r="A146" s="144"/>
      <c r="B146" s="143"/>
      <c r="C146" s="165"/>
      <c r="D146" s="166" t="s">
        <v>28</v>
      </c>
      <c r="E146" s="114" t="s">
        <v>122</v>
      </c>
      <c r="F146" s="167">
        <v>200</v>
      </c>
      <c r="G146" s="168">
        <v>0</v>
      </c>
      <c r="H146" s="168">
        <v>0</v>
      </c>
      <c r="I146" s="168">
        <v>18.95</v>
      </c>
      <c r="J146" s="169">
        <v>70.710400000000007</v>
      </c>
      <c r="K146" s="170" t="s">
        <v>63</v>
      </c>
      <c r="L146" s="171">
        <v>7.8</v>
      </c>
    </row>
    <row r="147" spans="1:12" ht="15" x14ac:dyDescent="0.25">
      <c r="A147" s="144"/>
      <c r="B147" s="143"/>
      <c r="C147" s="165"/>
      <c r="D147" s="166" t="s">
        <v>29</v>
      </c>
      <c r="E147" s="147" t="s">
        <v>36</v>
      </c>
      <c r="F147" s="167">
        <v>30</v>
      </c>
      <c r="G147" s="168">
        <v>2.37</v>
      </c>
      <c r="H147" s="168">
        <v>0.3</v>
      </c>
      <c r="I147" s="168">
        <v>15.48</v>
      </c>
      <c r="J147" s="169">
        <v>73.649999999999991</v>
      </c>
      <c r="K147" s="170" t="s">
        <v>74</v>
      </c>
      <c r="L147" s="95">
        <v>3.42</v>
      </c>
    </row>
    <row r="148" spans="1:12" ht="15" x14ac:dyDescent="0.25">
      <c r="A148" s="144"/>
      <c r="B148" s="143"/>
      <c r="C148" s="165"/>
      <c r="D148" s="166" t="s">
        <v>30</v>
      </c>
      <c r="E148" s="147" t="s">
        <v>37</v>
      </c>
      <c r="F148" s="167">
        <v>30</v>
      </c>
      <c r="G148" s="182">
        <v>1.32</v>
      </c>
      <c r="H148" s="182">
        <v>0.24</v>
      </c>
      <c r="I148" s="182">
        <v>8.34</v>
      </c>
      <c r="J148" s="182">
        <v>38.676000000000002</v>
      </c>
      <c r="K148" s="170" t="s">
        <v>74</v>
      </c>
      <c r="L148" s="95">
        <v>3.42</v>
      </c>
    </row>
    <row r="149" spans="1:12" ht="15" x14ac:dyDescent="0.25">
      <c r="A149" s="21"/>
      <c r="B149" s="14"/>
      <c r="C149" s="173"/>
      <c r="D149" s="99" t="s">
        <v>31</v>
      </c>
      <c r="E149" s="100"/>
      <c r="F149" s="101">
        <f>SUM(F142:F148)</f>
        <v>915</v>
      </c>
      <c r="G149" s="101">
        <f>SUM(G142:G148)</f>
        <v>27.790000000000003</v>
      </c>
      <c r="H149" s="101">
        <f>SUM(H142:H148)</f>
        <v>27.71</v>
      </c>
      <c r="I149" s="101">
        <f>SUM(I142:I148)</f>
        <v>115.24000000000001</v>
      </c>
      <c r="J149" s="101">
        <f>SUM(J142:J148)</f>
        <v>818.68864200000007</v>
      </c>
      <c r="K149" s="103"/>
      <c r="L149" s="104">
        <f t="shared" ref="L149" si="26">SUM(L142:L148)</f>
        <v>185.45</v>
      </c>
    </row>
    <row r="150" spans="1:12" ht="13.5" thickBot="1" x14ac:dyDescent="0.25">
      <c r="A150" s="108">
        <f>A137</f>
        <v>4</v>
      </c>
      <c r="B150" s="119">
        <f>B137</f>
        <v>5</v>
      </c>
      <c r="C150" s="201" t="s">
        <v>4</v>
      </c>
      <c r="D150" s="215"/>
      <c r="E150" s="109"/>
      <c r="F150" s="136">
        <f>F141+F149</f>
        <v>1465</v>
      </c>
      <c r="G150" s="110">
        <f>G141+G149</f>
        <v>45.790000000000006</v>
      </c>
      <c r="H150" s="110">
        <f>H141+H149</f>
        <v>46.28</v>
      </c>
      <c r="I150" s="110">
        <f>I141+I149</f>
        <v>210.24</v>
      </c>
      <c r="J150" s="110">
        <f>J141+J149</f>
        <v>1447.4381888832431</v>
      </c>
      <c r="K150" s="111"/>
      <c r="L150" s="112">
        <f t="shared" ref="L150" si="27">L141+L149</f>
        <v>265</v>
      </c>
    </row>
    <row r="151" spans="1:12" ht="13.5" thickBot="1" x14ac:dyDescent="0.25">
      <c r="A151" s="191"/>
      <c r="B151" s="192"/>
      <c r="C151" s="216" t="s">
        <v>214</v>
      </c>
      <c r="D151" s="217"/>
      <c r="E151" s="218"/>
      <c r="F151" s="137"/>
      <c r="G151" s="138">
        <f>(G150+G136+G121+G107+G93+G78+G63+G48+G34+G19)/10</f>
        <v>50.879000000000005</v>
      </c>
      <c r="H151" s="138">
        <f>(H150+H136+H121+H107+H93+H78+H63+H48+H34+H19)/10</f>
        <v>51.070999999999998</v>
      </c>
      <c r="I151" s="138">
        <f>(I150+I136+I121+I107+I93+I78+I63+I48+I34+I19)/10</f>
        <v>213.17599999999999</v>
      </c>
      <c r="J151" s="138">
        <f>(J150+J136+J121+J107+J93+J78+J63+J48+J34+J19)/10</f>
        <v>1511.8357124143852</v>
      </c>
      <c r="K151" s="139"/>
      <c r="L151" s="140"/>
    </row>
    <row r="152" spans="1:12" ht="48.75" customHeight="1" x14ac:dyDescent="0.25">
      <c r="A152" s="203" t="s">
        <v>69</v>
      </c>
      <c r="B152" s="204"/>
      <c r="C152" s="204"/>
      <c r="D152" s="204"/>
      <c r="E152" s="204"/>
      <c r="F152" s="205"/>
      <c r="G152" s="205"/>
      <c r="H152" s="205"/>
      <c r="I152" s="205"/>
      <c r="J152" s="205"/>
      <c r="K152" s="204"/>
      <c r="L152" s="204"/>
    </row>
  </sheetData>
  <mergeCells count="17">
    <mergeCell ref="C93:D93"/>
    <mergeCell ref="C107:D107"/>
    <mergeCell ref="C19:D19"/>
    <mergeCell ref="A152:L152"/>
    <mergeCell ref="A1:B1"/>
    <mergeCell ref="C1:E1"/>
    <mergeCell ref="H1:K1"/>
    <mergeCell ref="H2:K2"/>
    <mergeCell ref="A4:B4"/>
    <mergeCell ref="C121:D121"/>
    <mergeCell ref="C136:D136"/>
    <mergeCell ref="C150:D150"/>
    <mergeCell ref="C151:E151"/>
    <mergeCell ref="C34:D34"/>
    <mergeCell ref="C48:D48"/>
    <mergeCell ref="C63:D63"/>
    <mergeCell ref="C78:D7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 неделя</vt:lpstr>
      <vt:lpstr>3-4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2026-08-30T10:18:05Z</cp:lastPrinted>
  <dcterms:created xsi:type="dcterms:W3CDTF">2022-05-16T14:23:56Z</dcterms:created>
  <dcterms:modified xsi:type="dcterms:W3CDTF">2026-09-14T13:42:01Z</dcterms:modified>
</cp:coreProperties>
</file>